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5" windowWidth="15480" windowHeight="116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Munka1!$A$3:$I$609</definedName>
  </definedNames>
  <calcPr calcId="125725"/>
</workbook>
</file>

<file path=xl/calcChain.xml><?xml version="1.0" encoding="utf-8"?>
<calcChain xmlns="http://schemas.openxmlformats.org/spreadsheetml/2006/main">
  <c r="G588" i="1"/>
  <c r="G587"/>
  <c r="G585"/>
  <c r="G583"/>
  <c r="G582"/>
  <c r="G584" s="1"/>
  <c r="G581"/>
  <c r="H547" l="1"/>
  <c r="I545"/>
  <c r="I547" s="1"/>
  <c r="H510"/>
  <c r="D460"/>
  <c r="G255" l="1"/>
  <c r="I430"/>
  <c r="H430"/>
  <c r="G428"/>
  <c r="G421"/>
  <c r="G410"/>
  <c r="G380"/>
  <c r="G336"/>
  <c r="G358"/>
  <c r="G344"/>
  <c r="G187"/>
  <c r="G177"/>
  <c r="G164"/>
  <c r="G168" s="1"/>
  <c r="G149"/>
  <c r="G151" s="1"/>
  <c r="G127"/>
  <c r="G132" s="1"/>
  <c r="G97"/>
  <c r="G122" s="1"/>
  <c r="F55"/>
  <c r="G173"/>
  <c r="C41"/>
  <c r="F93"/>
  <c r="F71"/>
  <c r="C71"/>
  <c r="C93"/>
  <c r="C55"/>
  <c r="F41"/>
  <c r="F120"/>
  <c r="F122" s="1"/>
  <c r="G200"/>
  <c r="C120"/>
  <c r="G175"/>
  <c r="G179" s="1"/>
  <c r="G189" s="1"/>
  <c r="G382" l="1"/>
  <c r="G430" s="1"/>
  <c r="H503"/>
</calcChain>
</file>

<file path=xl/comments1.xml><?xml version="1.0" encoding="utf-8"?>
<comments xmlns="http://schemas.openxmlformats.org/spreadsheetml/2006/main">
  <authors>
    <author>Rozsa</author>
  </authors>
  <commentList>
    <comment ref="A7" authorId="0">
      <text>
        <r>
          <rPr>
            <b/>
            <sz val="9"/>
            <color indexed="81"/>
            <rFont val="Tahoma"/>
            <family val="2"/>
            <charset val="238"/>
          </rPr>
          <t>Rozsa:</t>
        </r>
        <r>
          <rPr>
            <sz val="9"/>
            <color indexed="81"/>
            <rFont val="Tahoma"/>
            <family val="2"/>
            <charset val="238"/>
          </rPr>
          <t xml:space="preserve">
lc</t>
        </r>
      </text>
    </comment>
  </commentList>
</comments>
</file>

<file path=xl/sharedStrings.xml><?xml version="1.0" encoding="utf-8"?>
<sst xmlns="http://schemas.openxmlformats.org/spreadsheetml/2006/main" count="721" uniqueCount="517">
  <si>
    <t>Alapilletmények</t>
  </si>
  <si>
    <t>Kiadás</t>
  </si>
  <si>
    <t>Saját bevétel</t>
  </si>
  <si>
    <t>Támogatás</t>
  </si>
  <si>
    <t>Nyelvpótlék</t>
  </si>
  <si>
    <t>Egyéb kötelező illetménypótlék</t>
  </si>
  <si>
    <t>Egyéb feltételtől függő pótlékok</t>
  </si>
  <si>
    <t>Teljes munkaidőben foglalkoztatottak rendszeres személyi juttatása összesen</t>
  </si>
  <si>
    <t>Részmunkaidőben foglalkoztatottak rendszeres személyi juttatása</t>
  </si>
  <si>
    <t>RENDSZERES SZEMÉLYI JUTTATÁSOK ÖSSZESEN</t>
  </si>
  <si>
    <t>vezetői pótlék, címpótlék</t>
  </si>
  <si>
    <t>Teljes munkaidőben foglalkoztatottak munkavégzéshez kapcsolódó juttatásai összesen:</t>
  </si>
  <si>
    <t>Jubileumi jutalom</t>
  </si>
  <si>
    <t>Napidíj</t>
  </si>
  <si>
    <t>Bel- és külföldi kiküldetés esetén tapasztalati adatok alapján</t>
  </si>
  <si>
    <t>Egyéb sajátos juttatások</t>
  </si>
  <si>
    <t>Továbbtanulók támogatása tanulmányi szerződés szerint, a dolgozó részére</t>
  </si>
  <si>
    <t>Teljes munkaidőben foglalkoztatottak sajátos juttatásai összesen:</t>
  </si>
  <si>
    <t>Közlekedési költségtérítés</t>
  </si>
  <si>
    <t>Vidékről bejárók utiköltségtérítése bérlet szelvény leadásával</t>
  </si>
  <si>
    <t>O3/28</t>
  </si>
  <si>
    <t>Étkezési hozzájárulás</t>
  </si>
  <si>
    <t>Teljes munkaidőben foglalkoztatottak szociális jellegű juttatásai</t>
  </si>
  <si>
    <t>Temetési és szociális segély</t>
  </si>
  <si>
    <t>Állományba nem tartozók juttatásai</t>
  </si>
  <si>
    <t>KÜLSŐ SZEMÉLYI JUTTATÁSOK ÖSSZESEN</t>
  </si>
  <si>
    <t>SZEMÉLYI JUTTATÁSOK ÖSSZESEN</t>
  </si>
  <si>
    <t>Bérek, napidíjak adóköteles része utáni járulék</t>
  </si>
  <si>
    <t>Egészségügyi hozzájárulás</t>
  </si>
  <si>
    <t>%-os eü hozzájárulás repi után, továbbá egyéb után</t>
  </si>
  <si>
    <t xml:space="preserve">Részmunkaidősök alapilletménye, pótléka, </t>
  </si>
  <si>
    <t>MUNKAADÓKAT TERHELŐ JÁRULÉKOK</t>
  </si>
  <si>
    <t>kollégium és szakmunkások, fűtők túlórája</t>
  </si>
  <si>
    <t>Teljes munkaidőben foglalkoztatottak személyhez kapcsolódó költségtérítései összesen</t>
  </si>
  <si>
    <t>MUNKAVÉGZÉSHEZ KAPCSOLÓDÓ JUTTATÁSOK</t>
  </si>
  <si>
    <t>FOGLALKOZTATOTTAK SAJÁTOS JUTTATÁSI</t>
  </si>
  <si>
    <t>SZEMÉLYHEZ KAPCSOLÓDÓ KÖLTSÉGTÉRÍTÉSEK ÉS HOZZÁJÁRULÁSOK ÖSSZESEN</t>
  </si>
  <si>
    <t>SZOCIÁLIS JELLEGŰ JUTTATÁSOK ÖSSZESEN</t>
  </si>
  <si>
    <t>testnevelő,- nyelvtanári,- kollegiumi nevelői, mestertanári, műszaki tanári pótlék</t>
  </si>
  <si>
    <t>Részmunkaidőben foglalkoztatottak munkavégzéshez kapcsolódó juttatásai</t>
  </si>
  <si>
    <t xml:space="preserve">kisegítők, szakmunkások készenléti, ügyeletidíja, </t>
  </si>
  <si>
    <t>Táppénz hozzájárulás</t>
  </si>
  <si>
    <t>O2/O1</t>
  </si>
  <si>
    <t>O2/O3</t>
  </si>
  <si>
    <t>O2/O4</t>
  </si>
  <si>
    <t>O2/O5</t>
  </si>
  <si>
    <t>O2/O8</t>
  </si>
  <si>
    <t>O2/O9</t>
  </si>
  <si>
    <t>Készenléti, ügyeleti, túlóra túlszolgálat</t>
  </si>
  <si>
    <t>O2/12</t>
  </si>
  <si>
    <t>O2/14</t>
  </si>
  <si>
    <t>O2/15</t>
  </si>
  <si>
    <t xml:space="preserve">O2/16 </t>
  </si>
  <si>
    <t>O2/19</t>
  </si>
  <si>
    <t>O2/20</t>
  </si>
  <si>
    <t>O2/22</t>
  </si>
  <si>
    <t>O2/23</t>
  </si>
  <si>
    <t>O2/25</t>
  </si>
  <si>
    <t>O2/28</t>
  </si>
  <si>
    <t>O2/30</t>
  </si>
  <si>
    <t>O2/31</t>
  </si>
  <si>
    <t>02/33</t>
  </si>
  <si>
    <t>02/34</t>
  </si>
  <si>
    <t>02/36</t>
  </si>
  <si>
    <t>02/43</t>
  </si>
  <si>
    <t>02/40</t>
  </si>
  <si>
    <t>02/48</t>
  </si>
  <si>
    <t>02/49</t>
  </si>
  <si>
    <t>O2/O7</t>
  </si>
  <si>
    <t>Belső megbízások, Külső óraadók, mellékfoglalkozású dolgozók illetménye,prémium évek</t>
  </si>
  <si>
    <t>O2/32</t>
  </si>
  <si>
    <t>Részmunkaidőben foglalkoztatottak személyhez kapcsolódó költségtérítései</t>
  </si>
  <si>
    <t>02/41</t>
  </si>
  <si>
    <t>RÉSZMUNKAIDŐBEN FOGLALKOZTATOTTAK NEM RENDSZERES JUTTATÁSAI</t>
  </si>
  <si>
    <t>02/42</t>
  </si>
  <si>
    <t>NEM REDSZERES SZEMÉLYI JUTTATÁSOK</t>
  </si>
  <si>
    <t xml:space="preserve">kollektív szerződés szerinti átmeneti béremelés, </t>
  </si>
  <si>
    <t>02/50</t>
  </si>
  <si>
    <t>02/53</t>
  </si>
  <si>
    <t>02/52</t>
  </si>
  <si>
    <t>biztosítható térítés</t>
  </si>
  <si>
    <t>összesen</t>
  </si>
  <si>
    <t>25 éves jubileumi jutalomra jogosultak 15 fő 7101800 Ft</t>
  </si>
  <si>
    <t>30 éves jubileumi jutalomra jogosultak 11 fő 6411000 Ft</t>
  </si>
  <si>
    <t>Helyi közlekedési bérlet 164 fő</t>
  </si>
  <si>
    <t>*12</t>
  </si>
  <si>
    <t>TELJES MUNKAIDŐBEN FOGL.NEM RENDSZERES SZEMÉLYI JUTTATÁSOK ÖSSZESEN</t>
  </si>
  <si>
    <t>14 fő nyelvtanár alapilletménye</t>
  </si>
  <si>
    <t>6 fő kollégiumi nevelő alapilletménye</t>
  </si>
  <si>
    <t>1 fő testnevelő</t>
  </si>
  <si>
    <t>1 fő műszaki ügyintéző</t>
  </si>
  <si>
    <t>2 fő könyvtáros</t>
  </si>
  <si>
    <t>1 fő mérnöktanár</t>
  </si>
  <si>
    <t>4 fő egyetemi tanár</t>
  </si>
  <si>
    <t>1 fő kollégiumi nevelő</t>
  </si>
  <si>
    <t>4 fő műszaki ügyintéző</t>
  </si>
  <si>
    <t>3 fő könyvtáros</t>
  </si>
  <si>
    <t>1 fő egyetemi tanár</t>
  </si>
  <si>
    <t>1 fő főiskolai docens</t>
  </si>
  <si>
    <t>14 fő nyelvtanár</t>
  </si>
  <si>
    <t>6 fő kollégiumi nevelő</t>
  </si>
  <si>
    <t>3 fő ügyvivő szakértő</t>
  </si>
  <si>
    <t>3 fő tanszéki mérnök</t>
  </si>
  <si>
    <t>5 fő egyetemi docens</t>
  </si>
  <si>
    <t>1 fő technikus</t>
  </si>
  <si>
    <t>1 fő tudományos főmunkatárs</t>
  </si>
  <si>
    <t>7 fő mestertanár</t>
  </si>
  <si>
    <t>1 fő kutatóprofesszor</t>
  </si>
  <si>
    <t>Szociális hozzájárulási adó</t>
  </si>
  <si>
    <t>5 fő főiskolai adjunktus</t>
  </si>
  <si>
    <t>22 fő egyetemi tanár alapilletménye</t>
  </si>
  <si>
    <t>5 fő főiskolai tanár alapilletménye</t>
  </si>
  <si>
    <t>58 fő főiskolai docens alapilletménye</t>
  </si>
  <si>
    <t>49 fő főiskolai adjunktus alapilletménye</t>
  </si>
  <si>
    <t>47 fő tanársegéd alapilletménye</t>
  </si>
  <si>
    <t>10 fő testnevelő alapilletménye</t>
  </si>
  <si>
    <t>40 fő ügyvivő szakértő alapilletménye</t>
  </si>
  <si>
    <t>55 fő tanszéki mérnök alapilletménye</t>
  </si>
  <si>
    <t>102 fő igazgatási ügyintéző alapilletménye</t>
  </si>
  <si>
    <t>37 fő gazdasági ügyintéző alapilletménye</t>
  </si>
  <si>
    <t>41 fő műszaki ügyintéző alapilletménye</t>
  </si>
  <si>
    <t>27 fő szakmunkás alapilletménye</t>
  </si>
  <si>
    <t>65 fő kisegítő alapilletménye</t>
  </si>
  <si>
    <t>17 fő könyvtáros alapilletménye</t>
  </si>
  <si>
    <t>1 fő technikus alapilletménye</t>
  </si>
  <si>
    <t>16 fő műszaki tanár alapilletménye</t>
  </si>
  <si>
    <t>45 fő mestertanár</t>
  </si>
  <si>
    <t>8 fő mérnöktanár</t>
  </si>
  <si>
    <t>45 fő mestertanár alapilletménye</t>
  </si>
  <si>
    <t>8 fő mérnöktanár alapilletménye</t>
  </si>
  <si>
    <t>5 fő kutatóprofesszor alapilletménye</t>
  </si>
  <si>
    <t>82 fő egyetemi docens alapilletménye</t>
  </si>
  <si>
    <t>4 fő műszaki oktató alapilletménye</t>
  </si>
  <si>
    <t>1 fő tudományos munkatárs alapilletménye</t>
  </si>
  <si>
    <t>7 fő ügyvivő szakértő</t>
  </si>
  <si>
    <t>5 fő igazgatási ügyintéző</t>
  </si>
  <si>
    <t>2 fő gazdasági ügyintéző</t>
  </si>
  <si>
    <t>2 fő műszaki ügyintéző</t>
  </si>
  <si>
    <t>5 fő főiskolai docens</t>
  </si>
  <si>
    <t>10 fő testnevelő</t>
  </si>
  <si>
    <t>9 fő ügyvivő szakértő</t>
  </si>
  <si>
    <t>2 fő tanszéki mérnök</t>
  </si>
  <si>
    <t>11 fő tanszéki mérnök</t>
  </si>
  <si>
    <t>12 fő igazgatási ügyintéző</t>
  </si>
  <si>
    <t>8 fő gazdasági ügyintéző</t>
  </si>
  <si>
    <t>5 fő gazdasági ügyintéző</t>
  </si>
  <si>
    <t>1 fő kisegítő</t>
  </si>
  <si>
    <t>1 fő műszaki oktató</t>
  </si>
  <si>
    <t>16 fő műszaki tanár</t>
  </si>
  <si>
    <t>24 fő egyetemi docens</t>
  </si>
  <si>
    <t>2 fő egyetemi tanár</t>
  </si>
  <si>
    <t xml:space="preserve">7 fő főiskolai docens </t>
  </si>
  <si>
    <t>4 fő tanársegéd</t>
  </si>
  <si>
    <t>8 fő tanszéki mérnök</t>
  </si>
  <si>
    <t>6 fő ügyvivő szakértő</t>
  </si>
  <si>
    <t>9 fő igazgatási ügyintéző</t>
  </si>
  <si>
    <t>7 fő műszaki ügyintéző</t>
  </si>
  <si>
    <t>31 fő kisegítő</t>
  </si>
  <si>
    <t>4 fő könyvtáros</t>
  </si>
  <si>
    <t>4 fő műszaki tanár</t>
  </si>
  <si>
    <t>6 fő egyetemi docens</t>
  </si>
  <si>
    <t>Vidékről bejárók utiköltségtérítése 9 Ft/km   x 12 hó</t>
  </si>
  <si>
    <t>SZÉP kártya 495 fő x ( 3815300 x 12)</t>
  </si>
  <si>
    <t>Erzsébet kártya teljes munkaidős dolgozó   800   fő x (2560100 Ft x 12) természetbeni étkezés</t>
  </si>
  <si>
    <t xml:space="preserve">40 éves jubileumi jutalomra jogosultak 18 fő 23200100  Ft </t>
  </si>
  <si>
    <t>Fejezet száma: XX. Emberi Erőforrások Minisztériuma</t>
  </si>
  <si>
    <t>Szektor: 1051</t>
  </si>
  <si>
    <t>Intézmény megnevezése: Óbudai Egetem</t>
  </si>
  <si>
    <t>PIR törzsszám: 773065</t>
  </si>
  <si>
    <t>ÁHT (I) azonosító: 285467</t>
  </si>
  <si>
    <t>Szakágazat:   854200</t>
  </si>
  <si>
    <t>Cím/alcím:  05/00</t>
  </si>
  <si>
    <t>Űrlap/</t>
  </si>
  <si>
    <t>Sorszám</t>
  </si>
  <si>
    <t xml:space="preserve">                                                   Részletes indoklás</t>
  </si>
  <si>
    <t xml:space="preserve">               adatok e Ft-ban</t>
  </si>
  <si>
    <t>Egyéb költségtérítés és hozzájárulás</t>
  </si>
  <si>
    <t>A kfizetett táppénzek után tapasztalati adatok</t>
  </si>
  <si>
    <t>02/54</t>
  </si>
  <si>
    <t>02/55</t>
  </si>
  <si>
    <t>Cafetéria rendszer keretében adott juttatások (tájékoztató adat)</t>
  </si>
  <si>
    <t>775 fő részére évi 200 ezer Ft</t>
  </si>
  <si>
    <t>03/02</t>
  </si>
  <si>
    <t>03/03</t>
  </si>
  <si>
    <t>03/04</t>
  </si>
  <si>
    <t xml:space="preserve"> </t>
  </si>
  <si>
    <t>03/05</t>
  </si>
  <si>
    <t>03/06</t>
  </si>
  <si>
    <t>03/07</t>
  </si>
  <si>
    <t>03/09</t>
  </si>
  <si>
    <t>03/10</t>
  </si>
  <si>
    <t>03/11</t>
  </si>
  <si>
    <t>Gyógyszer, vegyszerbeszerzés</t>
  </si>
  <si>
    <t>Gyógyszer, kötszer vásárlás a kollégiumban és főiskolán</t>
  </si>
  <si>
    <t>Vegyszerbeszerzés</t>
  </si>
  <si>
    <t>Különböző vegyszerek beszerzése a laborokba</t>
  </si>
  <si>
    <t>Irodaszer, nyomtatvány beszerzés</t>
  </si>
  <si>
    <t xml:space="preserve">Nyomtatványok                                                4.000 e Ft                                     </t>
  </si>
  <si>
    <t>Minden egyéb irodaszerek                               12.000 e Ft</t>
  </si>
  <si>
    <t>Soksorosítási anyagok                                      4.000 e Ft</t>
  </si>
  <si>
    <t>Könyv  beszerzése</t>
  </si>
  <si>
    <t xml:space="preserve">Könyvtári állomány gyarapítása, oktatáshoz szükséges                          </t>
  </si>
  <si>
    <t>szakkönyvek</t>
  </si>
  <si>
    <t>Folyóirat beszerzése</t>
  </si>
  <si>
    <t>Magyar és külföldi folyóiratok, napilap beszerzése</t>
  </si>
  <si>
    <t>Egyéb információhordozó beszerzés</t>
  </si>
  <si>
    <t>C D-ek , DVD-ek vásárlása</t>
  </si>
  <si>
    <t>Hajtó- és kenőagyagok beszerzése</t>
  </si>
  <si>
    <t>Szakmai anyagok beszerzése</t>
  </si>
  <si>
    <t>Tapasztalati adatok alapján</t>
  </si>
  <si>
    <t>5 főiskolai kar, 2 központ,  laborok és tanmühelyek</t>
  </si>
  <si>
    <t>szakmai anyagszükséglete</t>
  </si>
  <si>
    <t>Szakmai szoftverek beszerzése oktatáshoz</t>
  </si>
  <si>
    <t>Okatatáshoz szükséges eszközbeszerzések</t>
  </si>
  <si>
    <t>Kis értékű tárgyi eszköz, szellemi termékek beszerzése</t>
  </si>
  <si>
    <t>Textilia, butor, szerzszámok, szofwerek  stb. beszerzése</t>
  </si>
  <si>
    <t>100 e Ft egyedi érték alatt</t>
  </si>
  <si>
    <t>03/12</t>
  </si>
  <si>
    <t>03/13</t>
  </si>
  <si>
    <t>03/14</t>
  </si>
  <si>
    <t>03/15</t>
  </si>
  <si>
    <t>03/16</t>
  </si>
  <si>
    <t>03/17</t>
  </si>
  <si>
    <t>03/18</t>
  </si>
  <si>
    <t>03/20</t>
  </si>
  <si>
    <t>03/21</t>
  </si>
  <si>
    <t>03/23</t>
  </si>
  <si>
    <t>03/24</t>
  </si>
  <si>
    <t>03/25</t>
  </si>
  <si>
    <t>03/26</t>
  </si>
  <si>
    <t>03/27</t>
  </si>
  <si>
    <t>03/28</t>
  </si>
  <si>
    <t>03/35</t>
  </si>
  <si>
    <t>03/36</t>
  </si>
  <si>
    <t>03/41</t>
  </si>
  <si>
    <t>03/42</t>
  </si>
  <si>
    <t>03/43</t>
  </si>
  <si>
    <t>03/44</t>
  </si>
  <si>
    <t>03/45</t>
  </si>
  <si>
    <t>03/58</t>
  </si>
  <si>
    <t>03/59</t>
  </si>
  <si>
    <t>03/60</t>
  </si>
  <si>
    <t>03/61</t>
  </si>
  <si>
    <t>Munkaruha, védőruha, formaruha, egyenruha</t>
  </si>
  <si>
    <t>Munkaruha a kollektív szerződés  szerint a dolgozók részére</t>
  </si>
  <si>
    <t>tapasztalati adatok alapján</t>
  </si>
  <si>
    <t xml:space="preserve"> védőruha   </t>
  </si>
  <si>
    <t>Egyéb anyagbeszerzés</t>
  </si>
  <si>
    <t>Kollégiumok üzemeltetéséhez ágyhuzatok pótlása                                  1000</t>
  </si>
  <si>
    <t>Tisztitószerek beszerzése</t>
  </si>
  <si>
    <t>Egyéb szerszámok és alkatrészek beszerzése</t>
  </si>
  <si>
    <t>Sokszorosító üzem anyagbeszerzés</t>
  </si>
  <si>
    <t>Nem adatátviteli célú távközlési díjak</t>
  </si>
  <si>
    <t xml:space="preserve">Matáv, Invitel és T-mobil telefondíj és a </t>
  </si>
  <si>
    <t>telefonközpontok bérleti díja</t>
  </si>
  <si>
    <t>Adatátviteli célú távközlési djíak</t>
  </si>
  <si>
    <t xml:space="preserve">4 telephely közötti mikrohullámu </t>
  </si>
  <si>
    <t>összeköttetés költsége</t>
  </si>
  <si>
    <t>Egyéb kommunikációs szolgáltatások</t>
  </si>
  <si>
    <t xml:space="preserve">Ügyviteli programok, (PC bér és TÜSZ, </t>
  </si>
  <si>
    <t>NEPTUN bérleti és jogkövetési díja</t>
  </si>
  <si>
    <t xml:space="preserve">internet éves díja, </t>
  </si>
  <si>
    <t>Neptun időbélyeg</t>
  </si>
  <si>
    <t>Szerver oldali vírusvédelem</t>
  </si>
  <si>
    <t>Kliens oldali vírusvédelem</t>
  </si>
  <si>
    <t>Bérleti és lízingdíjak</t>
  </si>
  <si>
    <t xml:space="preserve">Terminus Hotel </t>
  </si>
  <si>
    <t>ELTE Nagytétényi kollégium után</t>
  </si>
  <si>
    <t>Márton Áron Kollégium</t>
  </si>
  <si>
    <t>PPP- Diákotthon  352 fő után  éves összeg</t>
  </si>
  <si>
    <t>Minisztériumi támogatás</t>
  </si>
  <si>
    <t xml:space="preserve">PPP. Oktatási épület bérleti díja éves </t>
  </si>
  <si>
    <t xml:space="preserve"> -Ebből: PPP konstrukcióhoz kapcsolódó szolgáltatási díj</t>
  </si>
  <si>
    <t xml:space="preserve">      Diákotthon és Oktatási Épület</t>
  </si>
  <si>
    <t xml:space="preserve">Feladatfinanszírozásként a Minisztérimtól </t>
  </si>
  <si>
    <t>Szállítási szolgáltatás</t>
  </si>
  <si>
    <t xml:space="preserve">árúszállítási költségek, taxi költség                           </t>
  </si>
  <si>
    <t>Gázenergia-szolgáltatás díja</t>
  </si>
  <si>
    <t>1063040 m3</t>
  </si>
  <si>
    <t>Villamosenergia-szolgáltatás díja</t>
  </si>
  <si>
    <t>2612566 KW</t>
  </si>
  <si>
    <t>Távhő- és melegvíz-szolgáltatás díja</t>
  </si>
  <si>
    <t>4000 GJ</t>
  </si>
  <si>
    <t xml:space="preserve">Víz- és csatornadíjak </t>
  </si>
  <si>
    <t>36423 m3</t>
  </si>
  <si>
    <t>Karbantartási, kisjavítási szolgáltatások</t>
  </si>
  <si>
    <t xml:space="preserve">Gépjárművek karbantartása                                                </t>
  </si>
  <si>
    <t xml:space="preserve">Kazánok, liftek, riasztók stb. karbantartása                          </t>
  </si>
  <si>
    <t>Egyéb üzemeltetési, fenntartási szolgáltatási kiadások</t>
  </si>
  <si>
    <t>Takarítási költségek takaritóvállalattal +</t>
  </si>
  <si>
    <t xml:space="preserve"> ablaktisztítás,rovarirtás</t>
  </si>
  <si>
    <t xml:space="preserve">Üzemorvosi szolgálat 2 telephelyen 2 orvos és </t>
  </si>
  <si>
    <t xml:space="preserve">tüzoltókészülékek karbantartása </t>
  </si>
  <si>
    <t>Szemétszállítás</t>
  </si>
  <si>
    <t xml:space="preserve">postaköltség, levél, távirat, fókbérlet. </t>
  </si>
  <si>
    <t>egyéb karbantartás</t>
  </si>
  <si>
    <t>Patyolat, kulcsmásolás, sokszorosítás</t>
  </si>
  <si>
    <t>Belföldi tagdíjak különböző tagsági díjak</t>
  </si>
  <si>
    <t xml:space="preserve">Rektori konferencia, </t>
  </si>
  <si>
    <t>Vásárolt termékek és szolgáltatások általános forgalmi adója</t>
  </si>
  <si>
    <t>Kiszámlázott termékek és szolgáltatások áfa-befizetése</t>
  </si>
  <si>
    <t>9-es bevételek alapján</t>
  </si>
  <si>
    <t>Belföldi kiküldetés</t>
  </si>
  <si>
    <t>Vidéki tanulmányutak, konferenciók, oktatási tevékenység stb.</t>
  </si>
  <si>
    <t>Külföldi kiküldetés</t>
  </si>
  <si>
    <t>különféle szakmai utak,  nemzetközi előadások tartása,nemzetközi kapcsolatok ápolása, kiépítése stb.</t>
  </si>
  <si>
    <t>Reprezentáció</t>
  </si>
  <si>
    <t>hivatali vendéglátás,  külföldi vendégek fogadása stb.</t>
  </si>
  <si>
    <t>Reklám- és propagandakiadások</t>
  </si>
  <si>
    <t>PR. tevékenység, rendezvények</t>
  </si>
  <si>
    <t xml:space="preserve">Irodaszer (füzetek, papírok, leporellók)              11.000 e Ft  </t>
  </si>
  <si>
    <t xml:space="preserve">Gépjárművek üzemanyaga  (22 db gépkocsihoz  benzin és gázolaj   beszerzés )                            </t>
  </si>
  <si>
    <t>KÉSZLETBESZERZÉS ÖSSZESEN:</t>
  </si>
  <si>
    <t xml:space="preserve">Extrem Digitel </t>
  </si>
  <si>
    <t xml:space="preserve">Havi 104 fő után 10 hónapra                         9360 </t>
  </si>
  <si>
    <t>Klíma karbantartás</t>
  </si>
  <si>
    <t>Beléptető rendszer karbantartása</t>
  </si>
  <si>
    <t>Fénymásolók és egyéb számítástechnikai eszközök</t>
  </si>
  <si>
    <t>karbantartása</t>
  </si>
  <si>
    <t xml:space="preserve">Őrzés védés </t>
  </si>
  <si>
    <t>Közjegyzői díjak</t>
  </si>
  <si>
    <t>Környezetvédelmi díj kémény ellenőrzés</t>
  </si>
  <si>
    <t xml:space="preserve">Kábel tv, távfelügyeleti díj. </t>
  </si>
  <si>
    <t>03/22</t>
  </si>
  <si>
    <t>Pénzügyi szolgáltatások kiadásai</t>
  </si>
  <si>
    <t>SZOLGÁLTTÁSI KIASÁSOK :</t>
  </si>
  <si>
    <t xml:space="preserve">a különböző beszerzések után </t>
  </si>
  <si>
    <t>03/40</t>
  </si>
  <si>
    <t>MÚKÖDÉSI CÉLÚ ÁLTALÁNOS FORGALMI ADÓ ÖSSZESEN:</t>
  </si>
  <si>
    <t>KIKÜLDETÉS, REPREZENTÁCIÓ, REKLÁM KIADÁSOK ÖSSZESEN:</t>
  </si>
  <si>
    <t xml:space="preserve">Munkáltató által fizetett személyi jövedelemadó </t>
  </si>
  <si>
    <t xml:space="preserve">Reprezentáció és rendezvények után,étkezési jegyek után </t>
  </si>
  <si>
    <t>Nemzetközi tagsági díjak</t>
  </si>
  <si>
    <t>Különböző nemzetközi szervezetek részére fizetett tagdíj</t>
  </si>
  <si>
    <t>(SEFIO, EUA, GEPS, MRS)</t>
  </si>
  <si>
    <t>Rehabilitációs hozzájárulás</t>
  </si>
  <si>
    <t>Létszám és jogszabály alapján</t>
  </si>
  <si>
    <t>Helyi adók,egyéb vám, illeték és adójllegő befizetések</t>
  </si>
  <si>
    <t>Idegenforgalmi adó,  vám, illeték</t>
  </si>
  <si>
    <t>Díjak és befizetések</t>
  </si>
  <si>
    <t xml:space="preserve">Személygépkocsi zöldkártya, biztosítás kötelező és casco, épületbiztosítások </t>
  </si>
  <si>
    <t>hallgatói biztosítások, bankköltség, közbeszerzési díj, árfolyamkülönbözet stb.</t>
  </si>
  <si>
    <t>cégautó adó</t>
  </si>
  <si>
    <t>DOLOGI KIADÁSOK MINDÖSSZESEN:</t>
  </si>
  <si>
    <t>03/56</t>
  </si>
  <si>
    <t>ADÓK, DÍJAK, EGYÉB BEFIZETÉSEK ÖSSZESEN:</t>
  </si>
  <si>
    <t>04/31</t>
  </si>
  <si>
    <t>Működési célú támogatásértékű kiadások</t>
  </si>
  <si>
    <t>04/52</t>
  </si>
  <si>
    <t>Működési célú pénzeszközátadások államháztartáson kívülre</t>
  </si>
  <si>
    <t>04/58</t>
  </si>
  <si>
    <t>EGYÉB MŰKÖDÉSI CÉLÚ KIADÁSOK</t>
  </si>
  <si>
    <t>04/89</t>
  </si>
  <si>
    <t>Felhalm ozási célú támogatásértékű kiadások</t>
  </si>
  <si>
    <t>04/99</t>
  </si>
  <si>
    <t>Lakáscékú hitelek dolgozóin  részére</t>
  </si>
  <si>
    <t>Felhalmozási célú visszatérítendő támogatások, kölcsönök nyújtása államháztartáson kivülre</t>
  </si>
  <si>
    <t>04/111</t>
  </si>
  <si>
    <t>Felhalmozási céllú pénzeszközátadások államháztartáson kivülre</t>
  </si>
  <si>
    <t>04/116</t>
  </si>
  <si>
    <t>EGYÉB FELHALMOZÁSI CÉLÚ KIADÁSOK ÖSSZESEN</t>
  </si>
  <si>
    <t>05/01</t>
  </si>
  <si>
    <t>Épületek felújítása</t>
  </si>
  <si>
    <t>Tavaszmező utcai épület</t>
  </si>
  <si>
    <t xml:space="preserve">Kiscelli épület  I. emelet és bejárat </t>
  </si>
  <si>
    <t>05/05</t>
  </si>
  <si>
    <t>Felújítás előzetesen felszámított általános forgalmi adója</t>
  </si>
  <si>
    <t>05/06</t>
  </si>
  <si>
    <t>05/07</t>
  </si>
  <si>
    <t>Immateriális javak vásárlása</t>
  </si>
  <si>
    <t xml:space="preserve">Különböző szofverek vásárlása </t>
  </si>
  <si>
    <t>Gépek, berendezések és elszerelések vásárlása, létesítése</t>
  </si>
  <si>
    <t>Számítógépek, nyomtatók, projektorok,</t>
  </si>
  <si>
    <t>laboreszközök stb. vásárlása</t>
  </si>
  <si>
    <t>Ingatlanok felújítása</t>
  </si>
  <si>
    <t>FELÚJÍTÁSOK</t>
  </si>
  <si>
    <t>05/11</t>
  </si>
  <si>
    <t>05/15</t>
  </si>
  <si>
    <t>Beruházás előzetesen felszámított általános forgalmi adója</t>
  </si>
  <si>
    <t>05/17</t>
  </si>
  <si>
    <t xml:space="preserve">BERUHÁZÁSOK </t>
  </si>
  <si>
    <t>12/32</t>
  </si>
  <si>
    <t>Intézményi ellátottak pénzbeli juttatásai</t>
  </si>
  <si>
    <t>köztársasági ösztöndí, Miniszteri ösztöndíj,</t>
  </si>
  <si>
    <t>lakhatási támogatásból képzett ösztöndíj</t>
  </si>
  <si>
    <t>12/50</t>
  </si>
  <si>
    <t>ELLÁTOTTAK PÉNZBELI JUTTATÁSAI</t>
  </si>
  <si>
    <t>KIADÁSOK ÖSSZESEN</t>
  </si>
  <si>
    <t>3=4+5</t>
  </si>
  <si>
    <t xml:space="preserve">                       ( az egyes előirányzatok számítási módjának ismertetése)</t>
  </si>
  <si>
    <t>Elemi költségvetés indoklás</t>
  </si>
  <si>
    <t>2013. év</t>
  </si>
  <si>
    <t>1. sz. melléklet</t>
  </si>
  <si>
    <t>KOMMUNIKÁCÓS SZOLGÁLTATÁSOK</t>
  </si>
  <si>
    <t>Oktatási mühelyek és laborok alkatrész és 
szerszám beszerzés</t>
  </si>
  <si>
    <t>Hallgatói normatív ösztöndíj, bursa ösztöndíj,</t>
  </si>
  <si>
    <t>07/01</t>
  </si>
  <si>
    <t>Áru és készletértékesítés ellenértéke</t>
  </si>
  <si>
    <t>Könyv és jegyzetértékesítés</t>
  </si>
  <si>
    <t>07/02</t>
  </si>
  <si>
    <t>Szoltáltatások ellenértéke</t>
  </si>
  <si>
    <t>a./ Költségtérítéses hallgatók  díja</t>
  </si>
  <si>
    <t xml:space="preserve">Felsőfokú szakképzés </t>
  </si>
  <si>
    <t>Alapképzés</t>
  </si>
  <si>
    <t>Mesterképzés</t>
  </si>
  <si>
    <t>Szakirányú továbbklépzés</t>
  </si>
  <si>
    <t>Hagyományos főiskolai képzés</t>
  </si>
  <si>
    <t>Doktori képzés</t>
  </si>
  <si>
    <t xml:space="preserve">Távoktatás </t>
  </si>
  <si>
    <t xml:space="preserve">Kooperatív képzés </t>
  </si>
  <si>
    <t>e./ Tanfolyami bevétel</t>
  </si>
  <si>
    <t>Különböző tanfolyamok  bevételei</t>
  </si>
  <si>
    <t xml:space="preserve">g./ Könyvtári bevételek </t>
  </si>
  <si>
    <t xml:space="preserve">Másolás </t>
  </si>
  <si>
    <t>07/03</t>
  </si>
  <si>
    <t>Egyéb saját bevétel</t>
  </si>
  <si>
    <t>TB. Költségtérítés</t>
  </si>
  <si>
    <t>07/04</t>
  </si>
  <si>
    <t>Továbbszámlázott közvbetített szolgáltatások értéke</t>
  </si>
  <si>
    <t>Telefon magáncélú használata</t>
  </si>
  <si>
    <t>07/05</t>
  </si>
  <si>
    <t>Bérleti és lizingdíj bevétlek</t>
  </si>
  <si>
    <t>Főiskolai büfék, italautamaták, helyiségek bérleti díja, helyiségek</t>
  </si>
  <si>
    <t>Konyha bérleti díja</t>
  </si>
  <si>
    <t>Szálláshelyértékesítés</t>
  </si>
  <si>
    <t>kollégiumi bérleti díj</t>
  </si>
  <si>
    <t>07/08</t>
  </si>
  <si>
    <t>Intézményi ellátási díják</t>
  </si>
  <si>
    <t xml:space="preserve">a/ Saját kollégiumban a kollégiumi díj </t>
  </si>
  <si>
    <t>374 fő x 10000 Ft x 10 hó  97 %-os kihasználtság mellett</t>
  </si>
  <si>
    <t>Pannon Egyetem 6 fő 10 hó</t>
  </si>
  <si>
    <t xml:space="preserve">b/ Kolégiumi díj bérelt férőhelyek után </t>
  </si>
  <si>
    <t>Terminus Hotel 249 fő/10hó</t>
  </si>
  <si>
    <t xml:space="preserve"> Márton Áron szakkolégium</t>
  </si>
  <si>
    <t>153 fő/10000Ft</t>
  </si>
  <si>
    <t xml:space="preserve">ELTE 100 fő </t>
  </si>
  <si>
    <t xml:space="preserve">PPP. Kollégium 391 fő 10 hó </t>
  </si>
  <si>
    <t xml:space="preserve">Utóvizsgák, vizsgaismétlések a főiskolai szabályzatban </t>
  </si>
  <si>
    <t>foglaltak szerint</t>
  </si>
  <si>
    <t>Kolllégium</t>
  </si>
  <si>
    <t>07/09</t>
  </si>
  <si>
    <t>Alkalmazottak térítése</t>
  </si>
  <si>
    <t>Saját üdülőkben a térítési díjak</t>
  </si>
  <si>
    <t>Szolgálati lakás térítési díja</t>
  </si>
  <si>
    <t>07/12</t>
  </si>
  <si>
    <t>EGYÉB SAJÁT MŰÖDÉSI BEVÉTEL</t>
  </si>
  <si>
    <t>07/13</t>
  </si>
  <si>
    <t>Működési kiadásokhoz kapcsolódó Áfa visszatérülés</t>
  </si>
  <si>
    <t>Áfa köteles tevékenység utáni visszatérülés</t>
  </si>
  <si>
    <t>07/14</t>
  </si>
  <si>
    <t>Kiszámklázott termékek szholgáltatások ÁFÁ-ja</t>
  </si>
  <si>
    <t>07/18</t>
  </si>
  <si>
    <t>ÁFA BEVÉTELEK, - VISSZATÉRÜLSÉSEK</t>
  </si>
  <si>
    <t>INTÉZMÉNYI MŰKÖDÉSI BEVÉTELEK</t>
  </si>
  <si>
    <t>09/46</t>
  </si>
  <si>
    <t>Működési célú támogatásértékű bevételek</t>
  </si>
  <si>
    <t>Különböző OTKA Pályázatok, BURSA ösztöndíj,</t>
  </si>
  <si>
    <t>egyéb átvett pénzek</t>
  </si>
  <si>
    <t>09/47</t>
  </si>
  <si>
    <t>MŰKÖDÉSI CÉLÚ TÁMOGATÁSOK ÁLLAMHÁZTARTÁSON BELÜLRŐL</t>
  </si>
  <si>
    <t>09/68</t>
  </si>
  <si>
    <t>Működési célú pénzeszközátvétel államháztartáson kívülről</t>
  </si>
  <si>
    <t>EUS  és egyéb pályázatok</t>
  </si>
  <si>
    <t>09/69</t>
  </si>
  <si>
    <t>MŰKÖDÉSI CÉLÚ ÁTVETT PÉNZESZKÖZÖK</t>
  </si>
  <si>
    <t>09/101</t>
  </si>
  <si>
    <t>Felhalmozási célú támogatásértékű bevételek</t>
  </si>
  <si>
    <t>Pályázati bevételek</t>
  </si>
  <si>
    <t>09/102</t>
  </si>
  <si>
    <t>FELHALM OZÁSI CÉLÚ TÁMOGATÁSOK ÁLLAMHÁZTARTÁSON BELÜLRŐL</t>
  </si>
  <si>
    <t>09/123</t>
  </si>
  <si>
    <t>Felhalmozási célú pénzeszközátvétel államháztartáson kívülről</t>
  </si>
  <si>
    <t>Különböző pályázati források</t>
  </si>
  <si>
    <t>09/124</t>
  </si>
  <si>
    <t>FELHALMOZÁSI CÉLÚ ÁTVETT PÉNZESZKÖZÖK</t>
  </si>
  <si>
    <t>10/22</t>
  </si>
  <si>
    <t>Központi,  irányítósezrvi működési célú támogatás</t>
  </si>
  <si>
    <t>10/23</t>
  </si>
  <si>
    <t>Központi,  irányító szervi   felhalmozási célú támogatás</t>
  </si>
  <si>
    <t>10/24</t>
  </si>
  <si>
    <t>KÖZPONTI, IRÁNYITÓ SZERVI TÁMOGATÁS ÖSSZESEN</t>
  </si>
  <si>
    <t>BEVÉTELEK ÖSSZESEN</t>
  </si>
  <si>
    <t>ÖSSZESÍTŐ</t>
  </si>
  <si>
    <t>Kiadási előirányzatok összesen:</t>
  </si>
  <si>
    <t xml:space="preserve">          Személyi juttatások</t>
  </si>
  <si>
    <t xml:space="preserve">          Munkaadókat terhelő járulékok és zociális hozzájárulási adó</t>
  </si>
  <si>
    <t xml:space="preserve">          Dologi kiadások</t>
  </si>
  <si>
    <t xml:space="preserve">          Ellátottak  pénzbeli juttatásai</t>
  </si>
  <si>
    <t xml:space="preserve">          Egyéb működési célú kiadások</t>
  </si>
  <si>
    <t xml:space="preserve">          Beruházások</t>
  </si>
  <si>
    <t xml:space="preserve">          Felújítások</t>
  </si>
  <si>
    <t xml:space="preserve">          Egyéb felhalmozási kiadások</t>
  </si>
  <si>
    <t>Bevételi előirányzatok összesen.</t>
  </si>
  <si>
    <t xml:space="preserve">         Közhatalmi bevételek</t>
  </si>
  <si>
    <t xml:space="preserve">         Intézményi működési bevételek</t>
  </si>
  <si>
    <t xml:space="preserve">         Támogatásértékű működési bevételek</t>
  </si>
  <si>
    <t xml:space="preserve">         Működési célú átvett pénzeszközök</t>
  </si>
  <si>
    <t xml:space="preserve">         Felhalmozási bevételek</t>
  </si>
  <si>
    <t xml:space="preserve">         Támogatásértékű felhalmozási bevételek</t>
  </si>
  <si>
    <t xml:space="preserve">         Felhalmozási célra átvett pénzeszközök</t>
  </si>
  <si>
    <t xml:space="preserve">         Költségvetési támogatás</t>
  </si>
  <si>
    <t>Boros András</t>
  </si>
  <si>
    <t>Prof. Dr. Rudas Imre</t>
  </si>
  <si>
    <t>gazdasági vezető</t>
  </si>
  <si>
    <t>intézmény vezető</t>
  </si>
  <si>
    <t>d/Szolgáltatási díjbevétel</t>
  </si>
  <si>
    <t>e/ Felvételi eljárás bevétele</t>
  </si>
  <si>
    <t xml:space="preserve"> Budapest, 2013. feburár 22.</t>
  </si>
  <si>
    <t xml:space="preserve">3 telephely 20 épületének karbantartásához anyagbeszerzés                </t>
  </si>
  <si>
    <t>03/31</t>
  </si>
  <si>
    <t>03/33</t>
  </si>
  <si>
    <t>03/57</t>
  </si>
  <si>
    <t>03/69</t>
  </si>
  <si>
    <t>07/23</t>
  </si>
  <si>
    <t xml:space="preserve">Változó létszám után             </t>
  </si>
  <si>
    <t xml:space="preserve">Havi 153 fő után 10 hónapra     </t>
  </si>
  <si>
    <t xml:space="preserve">Havi 39 fő után 10 hónapra       </t>
  </si>
</sst>
</file>

<file path=xl/styles.xml><?xml version="1.0" encoding="utf-8"?>
<styleSheet xmlns="http://schemas.openxmlformats.org/spreadsheetml/2006/main">
  <fonts count="28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10"/>
      <color indexed="48"/>
      <name val="Arial CE"/>
      <charset val="238"/>
    </font>
    <font>
      <sz val="10"/>
      <color indexed="12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48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9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charset val="238"/>
    </font>
    <font>
      <i/>
      <sz val="10"/>
      <name val="Arial CE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2" fillId="2" borderId="0" xfId="0" applyFont="1" applyFill="1"/>
    <xf numFmtId="0" fontId="0" fillId="0" borderId="0" xfId="0" applyFont="1"/>
    <xf numFmtId="0" fontId="10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/>
    <xf numFmtId="0" fontId="0" fillId="0" borderId="0" xfId="0" applyFont="1" applyBorder="1"/>
    <xf numFmtId="0" fontId="19" fillId="0" borderId="0" xfId="0" applyFont="1" applyBorder="1"/>
    <xf numFmtId="0" fontId="6" fillId="0" borderId="0" xfId="0" applyFont="1" applyBorder="1"/>
    <xf numFmtId="0" fontId="19" fillId="0" borderId="0" xfId="0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49" fontId="2" fillId="0" borderId="0" xfId="0" applyNumberFormat="1" applyFont="1" applyBorder="1"/>
    <xf numFmtId="0" fontId="1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" fillId="2" borderId="0" xfId="0" applyFont="1" applyFill="1" applyBorder="1"/>
    <xf numFmtId="0" fontId="1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2" borderId="0" xfId="0" applyFont="1" applyFill="1" applyBorder="1"/>
    <xf numFmtId="0" fontId="0" fillId="0" borderId="0" xfId="0" applyFont="1" applyFill="1" applyBorder="1"/>
    <xf numFmtId="3" fontId="19" fillId="0" borderId="0" xfId="0" applyNumberFormat="1" applyFont="1" applyBorder="1"/>
    <xf numFmtId="0" fontId="11" fillId="0" borderId="0" xfId="0" applyFont="1" applyFill="1" applyBorder="1"/>
    <xf numFmtId="0" fontId="19" fillId="0" borderId="0" xfId="0" applyFont="1" applyFill="1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3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2" borderId="0" xfId="0" applyNumberFormat="1" applyFont="1" applyFill="1" applyBorder="1"/>
    <xf numFmtId="3" fontId="6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/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0" fontId="2" fillId="0" borderId="8" xfId="0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16" fillId="3" borderId="0" xfId="0" applyNumberFormat="1" applyFont="1" applyFill="1" applyBorder="1"/>
    <xf numFmtId="3" fontId="17" fillId="3" borderId="0" xfId="0" applyNumberFormat="1" applyFont="1" applyFill="1" applyBorder="1"/>
    <xf numFmtId="3" fontId="6" fillId="3" borderId="0" xfId="0" applyNumberFormat="1" applyFont="1" applyFill="1" applyBorder="1"/>
    <xf numFmtId="3" fontId="0" fillId="4" borderId="0" xfId="0" applyNumberFormat="1" applyFill="1" applyBorder="1"/>
    <xf numFmtId="0" fontId="0" fillId="0" borderId="8" xfId="0" applyBorder="1"/>
    <xf numFmtId="3" fontId="0" fillId="0" borderId="8" xfId="0" applyNumberFormat="1" applyFont="1" applyBorder="1"/>
    <xf numFmtId="3" fontId="2" fillId="0" borderId="8" xfId="0" applyNumberFormat="1" applyFont="1" applyBorder="1"/>
    <xf numFmtId="3" fontId="0" fillId="0" borderId="8" xfId="0" applyNumberFormat="1" applyBorder="1"/>
    <xf numFmtId="3" fontId="3" fillId="0" borderId="8" xfId="0" applyNumberFormat="1" applyFont="1" applyBorder="1"/>
    <xf numFmtId="3" fontId="6" fillId="2" borderId="8" xfId="0" applyNumberFormat="1" applyFont="1" applyFill="1" applyBorder="1"/>
    <xf numFmtId="3" fontId="2" fillId="2" borderId="8" xfId="0" applyNumberFormat="1" applyFont="1" applyFill="1" applyBorder="1"/>
    <xf numFmtId="3" fontId="0" fillId="2" borderId="8" xfId="0" applyNumberFormat="1" applyFill="1" applyBorder="1"/>
    <xf numFmtId="3" fontId="5" fillId="0" borderId="8" xfId="0" applyNumberFormat="1" applyFont="1" applyBorder="1"/>
    <xf numFmtId="3" fontId="16" fillId="3" borderId="8" xfId="0" applyNumberFormat="1" applyFont="1" applyFill="1" applyBorder="1"/>
    <xf numFmtId="3" fontId="17" fillId="3" borderId="8" xfId="0" applyNumberFormat="1" applyFont="1" applyFill="1" applyBorder="1"/>
    <xf numFmtId="3" fontId="6" fillId="0" borderId="8" xfId="0" applyNumberFormat="1" applyFont="1" applyBorder="1"/>
    <xf numFmtId="3" fontId="6" fillId="3" borderId="8" xfId="0" applyNumberFormat="1" applyFont="1" applyFill="1" applyBorder="1"/>
    <xf numFmtId="3" fontId="0" fillId="4" borderId="8" xfId="0" applyNumberFormat="1" applyFill="1" applyBorder="1"/>
    <xf numFmtId="3" fontId="6" fillId="2" borderId="2" xfId="0" applyNumberFormat="1" applyFont="1" applyFill="1" applyBorder="1"/>
    <xf numFmtId="3" fontId="0" fillId="3" borderId="0" xfId="0" applyNumberFormat="1" applyFill="1" applyBorder="1"/>
    <xf numFmtId="3" fontId="0" fillId="3" borderId="8" xfId="0" applyNumberFormat="1" applyFill="1" applyBorder="1"/>
    <xf numFmtId="49" fontId="2" fillId="0" borderId="8" xfId="0" applyNumberFormat="1" applyFont="1" applyFill="1" applyBorder="1"/>
    <xf numFmtId="0" fontId="0" fillId="0" borderId="8" xfId="0" applyFill="1" applyBorder="1"/>
    <xf numFmtId="49" fontId="18" fillId="0" borderId="8" xfId="0" applyNumberFormat="1" applyFont="1" applyFill="1" applyBorder="1"/>
    <xf numFmtId="49" fontId="6" fillId="0" borderId="8" xfId="0" applyNumberFormat="1" applyFont="1" applyFill="1" applyBorder="1"/>
    <xf numFmtId="49" fontId="9" fillId="0" borderId="8" xfId="0" applyNumberFormat="1" applyFont="1" applyFill="1" applyBorder="1"/>
    <xf numFmtId="0" fontId="9" fillId="0" borderId="8" xfId="0" applyFont="1" applyFill="1" applyBorder="1"/>
    <xf numFmtId="49" fontId="20" fillId="0" borderId="8" xfId="0" applyNumberFormat="1" applyFont="1" applyFill="1" applyBorder="1"/>
    <xf numFmtId="0" fontId="2" fillId="0" borderId="8" xfId="0" applyFont="1" applyFill="1" applyBorder="1"/>
    <xf numFmtId="0" fontId="11" fillId="0" borderId="8" xfId="0" applyFont="1" applyFill="1" applyBorder="1"/>
    <xf numFmtId="49" fontId="20" fillId="3" borderId="8" xfId="0" applyNumberFormat="1" applyFont="1" applyFill="1" applyBorder="1"/>
    <xf numFmtId="49" fontId="2" fillId="0" borderId="8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18" fillId="2" borderId="8" xfId="0" applyNumberFormat="1" applyFont="1" applyFill="1" applyBorder="1" applyAlignment="1">
      <alignment horizontal="left"/>
    </xf>
    <xf numFmtId="49" fontId="20" fillId="0" borderId="8" xfId="0" applyNumberFormat="1" applyFont="1" applyFill="1" applyBorder="1" applyAlignment="1">
      <alignment horizontal="left"/>
    </xf>
    <xf numFmtId="3" fontId="15" fillId="0" borderId="8" xfId="0" applyNumberFormat="1" applyFont="1" applyBorder="1"/>
    <xf numFmtId="0" fontId="17" fillId="3" borderId="8" xfId="0" applyNumberFormat="1" applyFont="1" applyFill="1" applyBorder="1"/>
    <xf numFmtId="0" fontId="0" fillId="0" borderId="8" xfId="0" applyBorder="1" applyAlignment="1">
      <alignment horizontal="center"/>
    </xf>
    <xf numFmtId="3" fontId="3" fillId="0" borderId="0" xfId="0" applyNumberFormat="1" applyFont="1" applyBorder="1" applyAlignment="1"/>
    <xf numFmtId="3" fontId="23" fillId="4" borderId="0" xfId="0" applyNumberFormat="1" applyFont="1" applyFill="1" applyBorder="1"/>
    <xf numFmtId="3" fontId="4" fillId="0" borderId="0" xfId="0" applyNumberFormat="1" applyFont="1" applyFill="1" applyBorder="1"/>
    <xf numFmtId="3" fontId="7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3" fillId="3" borderId="0" xfId="0" applyNumberFormat="1" applyFont="1" applyFill="1" applyBorder="1"/>
    <xf numFmtId="3" fontId="3" fillId="4" borderId="0" xfId="0" applyNumberFormat="1" applyFont="1" applyFill="1" applyBorder="1"/>
    <xf numFmtId="3" fontId="0" fillId="2" borderId="0" xfId="0" applyNumberFormat="1" applyFont="1" applyFill="1" applyBorder="1"/>
    <xf numFmtId="3" fontId="10" fillId="2" borderId="0" xfId="0" applyNumberFormat="1" applyFont="1" applyFill="1" applyBorder="1"/>
    <xf numFmtId="0" fontId="3" fillId="3" borderId="0" xfId="0" applyFont="1" applyFill="1" applyBorder="1"/>
    <xf numFmtId="3" fontId="2" fillId="0" borderId="0" xfId="0" applyNumberFormat="1" applyFont="1" applyBorder="1" applyAlignment="1"/>
    <xf numFmtId="0" fontId="3" fillId="0" borderId="0" xfId="0" applyFont="1" applyBorder="1" applyAlignment="1">
      <alignment horizontal="left" wrapText="1"/>
    </xf>
    <xf numFmtId="49" fontId="20" fillId="3" borderId="8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4" fillId="0" borderId="0" xfId="0" applyFont="1" applyBorder="1"/>
    <xf numFmtId="0" fontId="0" fillId="0" borderId="5" xfId="0" applyFont="1" applyBorder="1"/>
    <xf numFmtId="0" fontId="0" fillId="0" borderId="0" xfId="0" applyBorder="1" applyAlignment="1">
      <alignment horizontal="center"/>
    </xf>
    <xf numFmtId="3" fontId="11" fillId="0" borderId="0" xfId="0" applyNumberFormat="1" applyFont="1" applyFill="1" applyBorder="1"/>
    <xf numFmtId="3" fontId="0" fillId="0" borderId="0" xfId="0" applyNumberFormat="1" applyFont="1" applyFill="1" applyBorder="1"/>
    <xf numFmtId="3" fontId="3" fillId="0" borderId="0" xfId="0" applyNumberFormat="1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11" fillId="0" borderId="0" xfId="0" applyNumberFormat="1" applyFont="1" applyBorder="1"/>
    <xf numFmtId="3" fontId="0" fillId="0" borderId="0" xfId="0" applyNumberFormat="1" applyFill="1" applyBorder="1"/>
    <xf numFmtId="3" fontId="19" fillId="0" borderId="0" xfId="0" applyNumberFormat="1" applyFont="1" applyFill="1" applyBorder="1"/>
    <xf numFmtId="0" fontId="26" fillId="0" borderId="0" xfId="0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3" fontId="0" fillId="0" borderId="8" xfId="0" applyNumberFormat="1" applyFill="1" applyBorder="1"/>
    <xf numFmtId="3" fontId="23" fillId="0" borderId="0" xfId="0" applyNumberFormat="1" applyFont="1" applyFill="1" applyBorder="1"/>
    <xf numFmtId="3" fontId="0" fillId="0" borderId="0" xfId="0" applyNumberFormat="1" applyFill="1" applyBorder="1" applyAlignment="1">
      <alignment horizontal="center"/>
    </xf>
    <xf numFmtId="0" fontId="6" fillId="3" borderId="0" xfId="0" applyFont="1" applyFill="1" applyBorder="1"/>
    <xf numFmtId="0" fontId="6" fillId="0" borderId="8" xfId="0" applyNumberFormat="1" applyFont="1" applyFill="1" applyBorder="1"/>
    <xf numFmtId="3" fontId="6" fillId="0" borderId="8" xfId="0" applyNumberFormat="1" applyFont="1" applyFill="1" applyBorder="1"/>
    <xf numFmtId="3" fontId="27" fillId="0" borderId="6" xfId="0" applyNumberFormat="1" applyFont="1" applyBorder="1"/>
    <xf numFmtId="49" fontId="17" fillId="0" borderId="0" xfId="0" applyNumberFormat="1" applyFont="1" applyFill="1" applyBorder="1"/>
    <xf numFmtId="3" fontId="2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20" fillId="0" borderId="0" xfId="0" applyNumberFormat="1" applyFont="1" applyBorder="1"/>
    <xf numFmtId="3" fontId="27" fillId="0" borderId="0" xfId="0" applyNumberFormat="1" applyFont="1" applyFill="1" applyBorder="1"/>
    <xf numFmtId="3" fontId="6" fillId="0" borderId="2" xfId="0" applyNumberFormat="1" applyFont="1" applyFill="1" applyBorder="1"/>
    <xf numFmtId="3" fontId="6" fillId="0" borderId="7" xfId="0" applyNumberFormat="1" applyFont="1" applyFill="1" applyBorder="1"/>
    <xf numFmtId="0" fontId="0" fillId="0" borderId="8" xfId="0" applyFont="1" applyBorder="1"/>
    <xf numFmtId="3" fontId="5" fillId="2" borderId="8" xfId="0" applyNumberFormat="1" applyFont="1" applyFill="1" applyBorder="1"/>
    <xf numFmtId="3" fontId="10" fillId="0" borderId="8" xfId="0" applyNumberFormat="1" applyFont="1" applyBorder="1"/>
    <xf numFmtId="3" fontId="19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6" fillId="0" borderId="8" xfId="0" applyFont="1" applyFill="1" applyBorder="1"/>
    <xf numFmtId="0" fontId="6" fillId="3" borderId="8" xfId="0" applyFont="1" applyFill="1" applyBorder="1"/>
    <xf numFmtId="3" fontId="6" fillId="4" borderId="8" xfId="0" applyNumberFormat="1" applyFont="1" applyFill="1" applyBorder="1"/>
    <xf numFmtId="3" fontId="27" fillId="0" borderId="8" xfId="0" applyNumberFormat="1" applyFont="1" applyBorder="1"/>
    <xf numFmtId="3" fontId="20" fillId="0" borderId="8" xfId="0" applyNumberFormat="1" applyFont="1" applyBorder="1"/>
    <xf numFmtId="3" fontId="27" fillId="0" borderId="8" xfId="0" applyNumberFormat="1" applyFont="1" applyFill="1" applyBorder="1"/>
    <xf numFmtId="3" fontId="20" fillId="0" borderId="8" xfId="0" applyNumberFormat="1" applyFont="1" applyFill="1" applyBorder="1"/>
    <xf numFmtId="0" fontId="0" fillId="0" borderId="1" xfId="0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/>
    <xf numFmtId="49" fontId="2" fillId="0" borderId="8" xfId="0" applyNumberFormat="1" applyFont="1" applyBorder="1"/>
    <xf numFmtId="49" fontId="16" fillId="0" borderId="8" xfId="0" applyNumberFormat="1" applyFont="1" applyFill="1" applyBorder="1"/>
    <xf numFmtId="0" fontId="3" fillId="0" borderId="8" xfId="0" applyFont="1" applyFill="1" applyBorder="1"/>
    <xf numFmtId="49" fontId="17" fillId="3" borderId="8" xfId="0" applyNumberFormat="1" applyFont="1" applyFill="1" applyBorder="1"/>
    <xf numFmtId="0" fontId="0" fillId="0" borderId="8" xfId="0" applyNumberFormat="1" applyFill="1" applyBorder="1"/>
    <xf numFmtId="49" fontId="0" fillId="0" borderId="8" xfId="0" applyNumberFormat="1" applyBorder="1"/>
    <xf numFmtId="49" fontId="20" fillId="0" borderId="8" xfId="0" applyNumberFormat="1" applyFont="1" applyBorder="1"/>
    <xf numFmtId="49" fontId="27" fillId="0" borderId="8" xfId="0" applyNumberFormat="1" applyFont="1" applyBorder="1"/>
    <xf numFmtId="0" fontId="27" fillId="0" borderId="8" xfId="0" applyNumberFormat="1" applyFont="1" applyBorder="1"/>
    <xf numFmtId="3" fontId="20" fillId="0" borderId="5" xfId="0" applyNumberFormat="1" applyFont="1" applyBorder="1"/>
    <xf numFmtId="3" fontId="27" fillId="0" borderId="5" xfId="0" applyNumberFormat="1" applyFont="1" applyBorder="1"/>
    <xf numFmtId="3" fontId="20" fillId="0" borderId="6" xfId="0" applyNumberFormat="1" applyFont="1" applyFill="1" applyBorder="1"/>
    <xf numFmtId="3" fontId="3" fillId="0" borderId="5" xfId="0" applyNumberFormat="1" applyFont="1" applyBorder="1"/>
    <xf numFmtId="3" fontId="0" fillId="0" borderId="5" xfId="0" applyNumberFormat="1" applyFill="1" applyBorder="1"/>
    <xf numFmtId="3" fontId="3" fillId="0" borderId="5" xfId="0" applyNumberFormat="1" applyFont="1" applyFill="1" applyBorder="1"/>
    <xf numFmtId="3" fontId="0" fillId="0" borderId="3" xfId="0" applyNumberFormat="1" applyFill="1" applyBorder="1"/>
    <xf numFmtId="3" fontId="23" fillId="0" borderId="3" xfId="0" applyNumberFormat="1" applyFont="1" applyFill="1" applyBorder="1"/>
    <xf numFmtId="3" fontId="0" fillId="0" borderId="3" xfId="0" applyNumberFormat="1" applyFill="1" applyBorder="1" applyAlignment="1">
      <alignment horizontal="center"/>
    </xf>
    <xf numFmtId="3" fontId="3" fillId="0" borderId="3" xfId="0" applyNumberFormat="1" applyFont="1" applyFill="1" applyBorder="1"/>
    <xf numFmtId="0" fontId="0" fillId="0" borderId="5" xfId="0" applyBorder="1"/>
    <xf numFmtId="0" fontId="2" fillId="0" borderId="4" xfId="0" applyFont="1" applyBorder="1" applyAlignment="1">
      <alignment horizontal="center"/>
    </xf>
    <xf numFmtId="3" fontId="0" fillId="0" borderId="6" xfId="0" applyNumberFormat="1" applyBorder="1"/>
    <xf numFmtId="3" fontId="1" fillId="0" borderId="5" xfId="0" applyNumberFormat="1" applyFont="1" applyBorder="1"/>
    <xf numFmtId="3" fontId="0" fillId="0" borderId="5" xfId="0" applyNumberFormat="1" applyBorder="1" applyAlignment="1">
      <alignment horizontal="center"/>
    </xf>
    <xf numFmtId="0" fontId="0" fillId="0" borderId="6" xfId="0" applyBorder="1"/>
    <xf numFmtId="3" fontId="6" fillId="0" borderId="5" xfId="0" applyNumberFormat="1" applyFont="1" applyBorder="1"/>
    <xf numFmtId="3" fontId="8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Font="1" applyBorder="1"/>
    <xf numFmtId="3" fontId="3" fillId="0" borderId="6" xfId="0" applyNumberFormat="1" applyFont="1" applyBorder="1"/>
    <xf numFmtId="0" fontId="2" fillId="0" borderId="9" xfId="0" applyFont="1" applyBorder="1"/>
    <xf numFmtId="0" fontId="18" fillId="0" borderId="6" xfId="0" applyFont="1" applyFill="1" applyBorder="1"/>
    <xf numFmtId="0" fontId="0" fillId="0" borderId="6" xfId="0" applyFill="1" applyBorder="1"/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0" fontId="3" fillId="0" borderId="5" xfId="0" applyFont="1" applyBorder="1"/>
    <xf numFmtId="3" fontId="19" fillId="0" borderId="5" xfId="0" applyNumberFormat="1" applyFont="1" applyBorder="1"/>
    <xf numFmtId="3" fontId="19" fillId="0" borderId="6" xfId="0" applyNumberFormat="1" applyFont="1" applyBorder="1"/>
    <xf numFmtId="0" fontId="19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1" fillId="0" borderId="5" xfId="0" applyFont="1" applyBorder="1" applyAlignment="1">
      <alignment horizontal="left"/>
    </xf>
    <xf numFmtId="3" fontId="9" fillId="2" borderId="6" xfId="0" applyNumberFormat="1" applyFont="1" applyFill="1" applyBorder="1" applyAlignment="1">
      <alignment horizontal="right"/>
    </xf>
    <xf numFmtId="0" fontId="0" fillId="0" borderId="6" xfId="0" applyNumberFormat="1" applyFill="1" applyBorder="1"/>
    <xf numFmtId="3" fontId="0" fillId="0" borderId="6" xfId="0" applyNumberFormat="1" applyFill="1" applyBorder="1"/>
    <xf numFmtId="3" fontId="19" fillId="0" borderId="5" xfId="0" applyNumberFormat="1" applyFont="1" applyFill="1" applyBorder="1"/>
    <xf numFmtId="0" fontId="0" fillId="0" borderId="5" xfId="0" applyFill="1" applyBorder="1"/>
    <xf numFmtId="3" fontId="6" fillId="0" borderId="5" xfId="0" applyNumberFormat="1" applyFont="1" applyFill="1" applyBorder="1"/>
    <xf numFmtId="3" fontId="6" fillId="0" borderId="6" xfId="0" applyNumberFormat="1" applyFont="1" applyFill="1" applyBorder="1"/>
    <xf numFmtId="49" fontId="27" fillId="0" borderId="0" xfId="0" applyNumberFormat="1" applyFont="1" applyBorder="1"/>
    <xf numFmtId="0" fontId="27" fillId="0" borderId="0" xfId="0" applyNumberFormat="1" applyFont="1" applyBorder="1"/>
    <xf numFmtId="3" fontId="20" fillId="0" borderId="0" xfId="0" applyNumberFormat="1" applyFont="1" applyFill="1" applyBorder="1"/>
    <xf numFmtId="49" fontId="6" fillId="4" borderId="6" xfId="0" applyNumberFormat="1" applyFont="1" applyFill="1" applyBorder="1"/>
    <xf numFmtId="3" fontId="17" fillId="4" borderId="5" xfId="0" applyNumberFormat="1" applyFont="1" applyFill="1" applyBorder="1"/>
    <xf numFmtId="3" fontId="6" fillId="4" borderId="5" xfId="0" applyNumberFormat="1" applyFont="1" applyFill="1" applyBorder="1"/>
    <xf numFmtId="3" fontId="6" fillId="4" borderId="6" xfId="0" applyNumberFormat="1" applyFont="1" applyFill="1" applyBorder="1"/>
    <xf numFmtId="0" fontId="2" fillId="0" borderId="1" xfId="0" applyFont="1" applyBorder="1" applyAlignment="1">
      <alignment horizontal="center"/>
    </xf>
    <xf numFmtId="49" fontId="6" fillId="0" borderId="8" xfId="0" applyNumberFormat="1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3" fontId="0" fillId="2" borderId="8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3" fontId="6" fillId="2" borderId="0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left"/>
    </xf>
    <xf numFmtId="3" fontId="2" fillId="0" borderId="9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6" fillId="0" borderId="3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3" fontId="6" fillId="0" borderId="2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24"/>
  <sheetViews>
    <sheetView tabSelected="1" view="pageBreakPreview" topLeftCell="A268" zoomScaleNormal="100" zoomScaleSheetLayoutView="100" workbookViewId="0">
      <selection activeCell="D284" sqref="D284"/>
    </sheetView>
  </sheetViews>
  <sheetFormatPr defaultRowHeight="12.75"/>
  <cols>
    <col min="1" max="1" width="8.85546875" style="87" customWidth="1"/>
    <col min="2" max="2" width="45.85546875" style="10" customWidth="1"/>
    <col min="3" max="3" width="12.85546875" style="11" customWidth="1"/>
    <col min="4" max="4" width="12.7109375" style="14" customWidth="1"/>
    <col min="5" max="5" width="16.42578125" style="10" customWidth="1"/>
    <col min="6" max="6" width="8.85546875" style="10" customWidth="1"/>
    <col min="7" max="7" width="14.5703125" style="87" customWidth="1"/>
    <col min="8" max="9" width="14.140625" style="87" customWidth="1"/>
    <col min="12" max="12" width="11.7109375" customWidth="1"/>
  </cols>
  <sheetData>
    <row r="1" spans="1:11" ht="1.5" customHeight="1">
      <c r="I1" s="193"/>
    </row>
    <row r="2" spans="1:11" hidden="1"/>
    <row r="3" spans="1:11" s="1" customFormat="1" ht="18">
      <c r="A3" s="9"/>
      <c r="B3" s="9"/>
      <c r="C3" s="278" t="s">
        <v>390</v>
      </c>
      <c r="D3" s="278"/>
      <c r="E3" s="278"/>
      <c r="F3" s="278"/>
      <c r="G3" s="9"/>
      <c r="H3" s="9"/>
      <c r="I3" s="146" t="s">
        <v>392</v>
      </c>
      <c r="J3" s="9"/>
      <c r="K3" s="9"/>
    </row>
    <row r="4" spans="1:11" s="1" customFormat="1" ht="15.75">
      <c r="A4" s="9"/>
      <c r="B4" s="9"/>
      <c r="C4" s="9"/>
      <c r="D4" s="279" t="s">
        <v>391</v>
      </c>
      <c r="E4" s="279"/>
      <c r="F4" s="9"/>
      <c r="G4" s="9"/>
      <c r="H4" s="9"/>
      <c r="I4" s="9"/>
      <c r="J4" s="9"/>
      <c r="K4" s="9"/>
    </row>
    <row r="5" spans="1:11" s="1" customFormat="1">
      <c r="A5" s="9" t="s">
        <v>165</v>
      </c>
      <c r="B5" s="9"/>
      <c r="C5" s="9"/>
      <c r="D5" s="36"/>
      <c r="E5" s="9"/>
      <c r="F5" s="9"/>
      <c r="G5" s="9"/>
      <c r="H5" s="9"/>
      <c r="I5" s="9"/>
      <c r="J5" s="9"/>
      <c r="K5" s="9"/>
    </row>
    <row r="6" spans="1:11" s="1" customFormat="1">
      <c r="A6" s="9" t="s">
        <v>166</v>
      </c>
      <c r="B6" s="9"/>
      <c r="C6" s="9"/>
      <c r="D6" s="36"/>
      <c r="E6" s="9"/>
      <c r="F6" s="9"/>
      <c r="G6" s="9"/>
      <c r="H6" s="9"/>
      <c r="I6" s="9"/>
      <c r="J6" s="9"/>
      <c r="K6" s="9"/>
    </row>
    <row r="7" spans="1:11" s="1" customFormat="1">
      <c r="A7" s="9" t="s">
        <v>171</v>
      </c>
      <c r="B7" s="9"/>
      <c r="C7" s="9"/>
      <c r="D7" s="36"/>
      <c r="E7" s="9"/>
      <c r="F7" s="9"/>
      <c r="G7" s="9"/>
      <c r="H7" s="9"/>
      <c r="I7" s="9"/>
      <c r="J7" s="9"/>
      <c r="K7" s="9"/>
    </row>
    <row r="8" spans="1:11" s="1" customFormat="1">
      <c r="A8" s="9" t="s">
        <v>167</v>
      </c>
      <c r="B8" s="9"/>
      <c r="C8" s="9"/>
      <c r="D8" s="36"/>
      <c r="E8" s="9"/>
      <c r="F8" s="9"/>
      <c r="G8" s="9"/>
      <c r="H8" s="9"/>
      <c r="I8" s="9"/>
      <c r="J8" s="9"/>
      <c r="K8" s="9"/>
    </row>
    <row r="9" spans="1:11" s="1" customFormat="1">
      <c r="A9" s="9" t="s">
        <v>168</v>
      </c>
      <c r="B9" s="9"/>
      <c r="C9" s="9"/>
      <c r="D9" s="36"/>
      <c r="E9" s="9"/>
      <c r="F9" s="9"/>
      <c r="G9" s="9"/>
      <c r="H9" s="9"/>
      <c r="I9" s="9"/>
      <c r="J9" s="9"/>
      <c r="K9" s="9"/>
    </row>
    <row r="10" spans="1:11" s="1" customFormat="1">
      <c r="A10" s="9" t="s">
        <v>169</v>
      </c>
      <c r="B10" s="9"/>
      <c r="C10" s="9"/>
      <c r="D10" s="36"/>
      <c r="E10" s="9"/>
      <c r="F10" s="9"/>
      <c r="G10" s="9"/>
      <c r="H10" s="9"/>
      <c r="I10" s="9"/>
      <c r="J10" s="9"/>
      <c r="K10" s="9"/>
    </row>
    <row r="11" spans="1:11" s="1" customFormat="1">
      <c r="A11" s="9" t="s">
        <v>170</v>
      </c>
      <c r="B11" s="9"/>
      <c r="C11" s="9"/>
      <c r="D11" s="36"/>
      <c r="E11" s="9"/>
      <c r="F11" s="9"/>
      <c r="G11" s="9"/>
      <c r="H11" s="9"/>
      <c r="I11" s="9"/>
    </row>
    <row r="12" spans="1:11" s="1" customFormat="1">
      <c r="A12" s="55"/>
      <c r="B12" s="55"/>
      <c r="C12" s="55"/>
      <c r="D12" s="58"/>
      <c r="E12" s="55"/>
      <c r="F12" s="55"/>
      <c r="G12" s="55"/>
      <c r="H12" s="215" t="s">
        <v>175</v>
      </c>
      <c r="I12" s="147"/>
    </row>
    <row r="13" spans="1:11" s="1" customFormat="1">
      <c r="A13" s="80" t="s">
        <v>172</v>
      </c>
      <c r="B13" s="9" t="s">
        <v>174</v>
      </c>
      <c r="C13" s="9"/>
      <c r="D13" s="36"/>
      <c r="E13" s="9"/>
      <c r="F13" s="9"/>
      <c r="G13" s="259" t="s">
        <v>1</v>
      </c>
      <c r="H13" s="259" t="s">
        <v>2</v>
      </c>
      <c r="I13" s="259" t="s">
        <v>3</v>
      </c>
    </row>
    <row r="14" spans="1:11" s="1" customFormat="1">
      <c r="A14" s="56" t="s">
        <v>173</v>
      </c>
      <c r="B14" s="55" t="s">
        <v>389</v>
      </c>
      <c r="C14" s="55"/>
      <c r="D14" s="58"/>
      <c r="E14" s="55"/>
      <c r="F14" s="55"/>
      <c r="G14" s="259"/>
      <c r="H14" s="259"/>
      <c r="I14" s="259"/>
    </row>
    <row r="15" spans="1:11" s="1" customFormat="1">
      <c r="A15" s="145">
        <v>1</v>
      </c>
      <c r="B15" s="285">
        <v>2</v>
      </c>
      <c r="C15" s="260"/>
      <c r="D15" s="260"/>
      <c r="E15" s="260"/>
      <c r="F15" s="260"/>
      <c r="G15" s="145" t="s">
        <v>388</v>
      </c>
      <c r="H15" s="145">
        <v>4</v>
      </c>
      <c r="I15" s="145">
        <v>5</v>
      </c>
    </row>
    <row r="16" spans="1:11" s="6" customFormat="1">
      <c r="A16" s="98" t="s">
        <v>42</v>
      </c>
      <c r="B16" s="287" t="s">
        <v>0</v>
      </c>
      <c r="C16" s="287"/>
      <c r="D16" s="287"/>
      <c r="E16" s="287"/>
      <c r="F16" s="287"/>
      <c r="G16" s="88">
        <v>2030100</v>
      </c>
      <c r="H16" s="88"/>
      <c r="I16" s="88"/>
    </row>
    <row r="17" spans="1:28">
      <c r="A17" s="90"/>
      <c r="B17" s="38" t="s">
        <v>110</v>
      </c>
      <c r="C17" s="37">
        <v>11998400</v>
      </c>
      <c r="D17" s="62" t="s">
        <v>85</v>
      </c>
      <c r="E17" s="38"/>
      <c r="F17" s="38">
        <v>143981</v>
      </c>
      <c r="H17" s="90"/>
      <c r="I17" s="90"/>
    </row>
    <row r="18" spans="1:28">
      <c r="A18" s="90"/>
      <c r="B18" s="38" t="s">
        <v>111</v>
      </c>
      <c r="C18" s="37">
        <v>2344900</v>
      </c>
      <c r="D18" s="62" t="s">
        <v>85</v>
      </c>
      <c r="E18" s="38"/>
      <c r="F18" s="38">
        <v>28139</v>
      </c>
      <c r="H18" s="90"/>
      <c r="I18" s="90"/>
    </row>
    <row r="19" spans="1:28">
      <c r="A19" s="90"/>
      <c r="B19" s="38" t="s">
        <v>112</v>
      </c>
      <c r="C19" s="37">
        <v>15599300</v>
      </c>
      <c r="D19" s="62" t="s">
        <v>85</v>
      </c>
      <c r="E19" s="38"/>
      <c r="F19" s="38">
        <v>187192</v>
      </c>
      <c r="H19" s="90"/>
      <c r="I19" s="90"/>
    </row>
    <row r="20" spans="1:28">
      <c r="A20" s="90"/>
      <c r="B20" s="38" t="s">
        <v>113</v>
      </c>
      <c r="C20" s="37">
        <v>11473300</v>
      </c>
      <c r="D20" s="62" t="s">
        <v>85</v>
      </c>
      <c r="E20" s="38"/>
      <c r="F20" s="38">
        <v>137679</v>
      </c>
      <c r="H20" s="90"/>
      <c r="I20" s="90"/>
    </row>
    <row r="21" spans="1:28">
      <c r="A21" s="90"/>
      <c r="B21" s="38" t="s">
        <v>114</v>
      </c>
      <c r="C21" s="37">
        <v>8552900</v>
      </c>
      <c r="D21" s="62" t="s">
        <v>85</v>
      </c>
      <c r="E21" s="38"/>
      <c r="F21" s="38">
        <v>102635</v>
      </c>
      <c r="H21" s="90"/>
      <c r="I21" s="90"/>
      <c r="K21" s="12"/>
      <c r="L21" s="280"/>
      <c r="M21" s="280"/>
      <c r="N21" s="13"/>
      <c r="O21" s="12"/>
      <c r="P21" s="12"/>
      <c r="Q21" s="12"/>
      <c r="R21" s="12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90"/>
      <c r="B22" s="38" t="s">
        <v>87</v>
      </c>
      <c r="C22" s="37">
        <v>2701000</v>
      </c>
      <c r="D22" s="62" t="s">
        <v>85</v>
      </c>
      <c r="E22" s="38"/>
      <c r="F22" s="38">
        <v>32412</v>
      </c>
      <c r="H22" s="90"/>
      <c r="I22" s="90"/>
      <c r="K22" s="14"/>
      <c r="L22" s="284"/>
      <c r="M22" s="284"/>
      <c r="N22" s="14"/>
      <c r="O22" s="14"/>
      <c r="P22" s="14"/>
      <c r="Q22" s="14"/>
      <c r="R22" s="14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90"/>
      <c r="B23" s="38" t="s">
        <v>115</v>
      </c>
      <c r="C23" s="37">
        <v>2032100</v>
      </c>
      <c r="D23" s="62" t="s">
        <v>85</v>
      </c>
      <c r="E23" s="38"/>
      <c r="F23" s="38">
        <v>24385</v>
      </c>
      <c r="H23" s="90"/>
      <c r="I23" s="90"/>
    </row>
    <row r="24" spans="1:28">
      <c r="A24" s="90"/>
      <c r="B24" s="38" t="s">
        <v>88</v>
      </c>
      <c r="C24" s="37">
        <v>1660000</v>
      </c>
      <c r="D24" s="62" t="s">
        <v>85</v>
      </c>
      <c r="E24" s="38"/>
      <c r="F24" s="38">
        <v>19920</v>
      </c>
      <c r="H24" s="90"/>
      <c r="I24" s="90"/>
    </row>
    <row r="25" spans="1:28">
      <c r="A25" s="90"/>
      <c r="B25" s="38" t="s">
        <v>116</v>
      </c>
      <c r="C25" s="37">
        <v>14305800</v>
      </c>
      <c r="D25" s="62" t="s">
        <v>85</v>
      </c>
      <c r="E25" s="38"/>
      <c r="F25" s="38">
        <v>171670</v>
      </c>
      <c r="H25" s="90"/>
      <c r="I25" s="90"/>
    </row>
    <row r="26" spans="1:28">
      <c r="A26" s="90"/>
      <c r="B26" s="38" t="s">
        <v>117</v>
      </c>
      <c r="C26" s="37">
        <v>9523500</v>
      </c>
      <c r="D26" s="62" t="s">
        <v>85</v>
      </c>
      <c r="E26" s="38"/>
      <c r="F26" s="38">
        <v>114282</v>
      </c>
      <c r="H26" s="90"/>
      <c r="I26" s="90"/>
    </row>
    <row r="27" spans="1:28">
      <c r="A27" s="90"/>
      <c r="B27" s="38" t="s">
        <v>118</v>
      </c>
      <c r="C27" s="37">
        <v>14445400</v>
      </c>
      <c r="D27" s="62" t="s">
        <v>85</v>
      </c>
      <c r="E27" s="38"/>
      <c r="F27" s="38">
        <v>173345</v>
      </c>
      <c r="H27" s="90"/>
      <c r="I27" s="90"/>
    </row>
    <row r="28" spans="1:28">
      <c r="A28" s="90"/>
      <c r="B28" s="38" t="s">
        <v>119</v>
      </c>
      <c r="C28" s="37">
        <v>6196200</v>
      </c>
      <c r="D28" s="62" t="s">
        <v>85</v>
      </c>
      <c r="E28" s="38"/>
      <c r="F28" s="38">
        <v>74354</v>
      </c>
      <c r="H28" s="90"/>
      <c r="I28" s="90"/>
    </row>
    <row r="29" spans="1:28">
      <c r="A29" s="90"/>
      <c r="B29" s="38" t="s">
        <v>120</v>
      </c>
      <c r="C29" s="37">
        <v>6191300</v>
      </c>
      <c r="D29" s="62" t="s">
        <v>85</v>
      </c>
      <c r="E29" s="38"/>
      <c r="F29" s="38">
        <v>74295</v>
      </c>
      <c r="H29" s="90"/>
      <c r="I29" s="90"/>
    </row>
    <row r="30" spans="1:28">
      <c r="A30" s="90"/>
      <c r="B30" s="38" t="s">
        <v>121</v>
      </c>
      <c r="C30" s="37">
        <v>3210600</v>
      </c>
      <c r="D30" s="62" t="s">
        <v>85</v>
      </c>
      <c r="E30" s="38"/>
      <c r="F30" s="38">
        <v>38527</v>
      </c>
      <c r="H30" s="90"/>
      <c r="I30" s="90"/>
    </row>
    <row r="31" spans="1:28">
      <c r="A31" s="90"/>
      <c r="B31" s="38" t="s">
        <v>122</v>
      </c>
      <c r="C31" s="37">
        <v>6534300</v>
      </c>
      <c r="D31" s="62" t="s">
        <v>85</v>
      </c>
      <c r="E31" s="38"/>
      <c r="F31" s="38">
        <v>78412</v>
      </c>
      <c r="H31" s="90"/>
      <c r="I31" s="90"/>
    </row>
    <row r="32" spans="1:28">
      <c r="A32" s="90"/>
      <c r="B32" s="38" t="s">
        <v>123</v>
      </c>
      <c r="C32" s="37">
        <v>3227200</v>
      </c>
      <c r="D32" s="62" t="s">
        <v>85</v>
      </c>
      <c r="E32" s="38"/>
      <c r="F32" s="38">
        <v>38726</v>
      </c>
      <c r="H32" s="90"/>
      <c r="I32" s="90"/>
    </row>
    <row r="33" spans="1:9">
      <c r="A33" s="90"/>
      <c r="B33" s="38" t="s">
        <v>124</v>
      </c>
      <c r="C33" s="78">
        <v>118000</v>
      </c>
      <c r="D33" s="62" t="s">
        <v>85</v>
      </c>
      <c r="E33" s="38"/>
      <c r="F33" s="38">
        <v>1416</v>
      </c>
      <c r="H33" s="90"/>
      <c r="I33" s="90"/>
    </row>
    <row r="34" spans="1:9">
      <c r="A34" s="90"/>
      <c r="B34" s="38" t="s">
        <v>125</v>
      </c>
      <c r="C34" s="37">
        <v>2732300</v>
      </c>
      <c r="D34" s="62" t="s">
        <v>85</v>
      </c>
      <c r="E34" s="38"/>
      <c r="F34" s="38">
        <v>32788</v>
      </c>
      <c r="H34" s="90"/>
      <c r="I34" s="90"/>
    </row>
    <row r="35" spans="1:9">
      <c r="A35" s="90"/>
      <c r="B35" s="38" t="s">
        <v>128</v>
      </c>
      <c r="C35" s="37">
        <v>10192800</v>
      </c>
      <c r="D35" s="62" t="s">
        <v>85</v>
      </c>
      <c r="E35" s="38"/>
      <c r="F35" s="38">
        <v>122314</v>
      </c>
      <c r="H35" s="90"/>
      <c r="I35" s="90"/>
    </row>
    <row r="36" spans="1:9">
      <c r="A36" s="90"/>
      <c r="B36" s="38" t="s">
        <v>129</v>
      </c>
      <c r="C36" s="37">
        <v>1469400</v>
      </c>
      <c r="D36" s="62" t="s">
        <v>85</v>
      </c>
      <c r="E36" s="38"/>
      <c r="F36" s="38">
        <v>17633</v>
      </c>
      <c r="H36" s="90"/>
      <c r="I36" s="90"/>
    </row>
    <row r="37" spans="1:9">
      <c r="A37" s="90"/>
      <c r="B37" s="38" t="s">
        <v>130</v>
      </c>
      <c r="C37" s="37">
        <v>2186500</v>
      </c>
      <c r="D37" s="62" t="s">
        <v>85</v>
      </c>
      <c r="E37" s="38"/>
      <c r="F37" s="38">
        <v>26238</v>
      </c>
      <c r="H37" s="90"/>
      <c r="I37" s="90"/>
    </row>
    <row r="38" spans="1:9">
      <c r="A38" s="90"/>
      <c r="B38" s="38" t="s">
        <v>131</v>
      </c>
      <c r="C38" s="37">
        <v>31595600</v>
      </c>
      <c r="D38" s="62" t="s">
        <v>85</v>
      </c>
      <c r="E38" s="38"/>
      <c r="F38" s="38">
        <v>379147</v>
      </c>
      <c r="H38" s="88"/>
      <c r="I38" s="98"/>
    </row>
    <row r="39" spans="1:9">
      <c r="A39" s="90"/>
      <c r="B39" s="38" t="s">
        <v>132</v>
      </c>
      <c r="C39" s="37">
        <v>664200</v>
      </c>
      <c r="D39" s="62" t="s">
        <v>85</v>
      </c>
      <c r="E39" s="38"/>
      <c r="F39" s="38">
        <v>7970</v>
      </c>
      <c r="H39" s="88"/>
      <c r="I39" s="98"/>
    </row>
    <row r="40" spans="1:9">
      <c r="A40" s="90"/>
      <c r="B40" s="38" t="s">
        <v>133</v>
      </c>
      <c r="C40" s="37">
        <v>220000</v>
      </c>
      <c r="D40" s="62" t="s">
        <v>85</v>
      </c>
      <c r="E40" s="38"/>
      <c r="F40" s="38">
        <v>2640</v>
      </c>
      <c r="H40" s="88"/>
      <c r="I40" s="98"/>
    </row>
    <row r="41" spans="1:9" s="6" customFormat="1">
      <c r="A41" s="88"/>
      <c r="B41" s="38" t="s">
        <v>81</v>
      </c>
      <c r="C41" s="74">
        <f>SUM(C17:C40)</f>
        <v>169175000</v>
      </c>
      <c r="D41" s="75"/>
      <c r="E41" s="74"/>
      <c r="F41" s="74">
        <f>SUM(F17:F40)</f>
        <v>2030100</v>
      </c>
      <c r="G41" s="175"/>
      <c r="H41" s="88"/>
      <c r="I41" s="88"/>
    </row>
    <row r="42" spans="1:9" s="6" customFormat="1">
      <c r="A42" s="98" t="s">
        <v>43</v>
      </c>
      <c r="B42" s="73" t="s">
        <v>4</v>
      </c>
      <c r="C42" s="73"/>
      <c r="D42" s="79"/>
      <c r="E42" s="73"/>
      <c r="F42" s="73"/>
      <c r="G42" s="88">
        <v>4200</v>
      </c>
      <c r="H42" s="88"/>
      <c r="I42" s="88"/>
    </row>
    <row r="43" spans="1:9">
      <c r="A43" s="90"/>
      <c r="B43" s="38" t="s">
        <v>89</v>
      </c>
      <c r="C43" s="78">
        <v>10000</v>
      </c>
      <c r="D43" s="62" t="s">
        <v>85</v>
      </c>
      <c r="E43" s="38"/>
      <c r="F43" s="38">
        <v>120</v>
      </c>
      <c r="H43" s="90"/>
      <c r="I43" s="90"/>
    </row>
    <row r="44" spans="1:9">
      <c r="A44" s="90"/>
      <c r="B44" s="38" t="s">
        <v>134</v>
      </c>
      <c r="C44" s="78">
        <v>130000</v>
      </c>
      <c r="D44" s="62" t="s">
        <v>85</v>
      </c>
      <c r="E44" s="38"/>
      <c r="F44" s="38">
        <v>1560</v>
      </c>
      <c r="H44" s="90"/>
      <c r="I44" s="90"/>
    </row>
    <row r="45" spans="1:9">
      <c r="A45" s="90"/>
      <c r="B45" s="38" t="s">
        <v>102</v>
      </c>
      <c r="C45" s="37">
        <v>50000</v>
      </c>
      <c r="D45" s="62" t="s">
        <v>85</v>
      </c>
      <c r="E45" s="38"/>
      <c r="F45" s="38">
        <v>600</v>
      </c>
      <c r="H45" s="90"/>
      <c r="I45" s="90"/>
    </row>
    <row r="46" spans="1:9">
      <c r="A46" s="90"/>
      <c r="B46" s="38" t="s">
        <v>135</v>
      </c>
      <c r="C46" s="78">
        <v>80000</v>
      </c>
      <c r="D46" s="62" t="s">
        <v>85</v>
      </c>
      <c r="E46" s="38"/>
      <c r="F46" s="38">
        <v>960</v>
      </c>
      <c r="H46" s="90"/>
      <c r="I46" s="90"/>
    </row>
    <row r="47" spans="1:9">
      <c r="A47" s="217"/>
      <c r="B47" s="208" t="s">
        <v>136</v>
      </c>
      <c r="C47" s="218">
        <v>20000</v>
      </c>
      <c r="D47" s="219" t="s">
        <v>85</v>
      </c>
      <c r="E47" s="208"/>
      <c r="F47" s="208">
        <v>240</v>
      </c>
      <c r="G47" s="220"/>
      <c r="H47" s="217"/>
      <c r="I47" s="217"/>
    </row>
    <row r="48" spans="1:9">
      <c r="A48" s="15" t="s">
        <v>172</v>
      </c>
      <c r="B48" s="54" t="s">
        <v>174</v>
      </c>
      <c r="C48" s="54"/>
      <c r="D48" s="57"/>
      <c r="E48" s="54"/>
      <c r="F48" s="54"/>
      <c r="G48" s="258" t="s">
        <v>1</v>
      </c>
      <c r="H48" s="258" t="s">
        <v>2</v>
      </c>
      <c r="I48" s="258" t="s">
        <v>3</v>
      </c>
    </row>
    <row r="49" spans="1:9">
      <c r="A49" s="56" t="s">
        <v>173</v>
      </c>
      <c r="B49" s="55" t="s">
        <v>389</v>
      </c>
      <c r="C49" s="55"/>
      <c r="D49" s="58"/>
      <c r="E49" s="55"/>
      <c r="F49" s="55"/>
      <c r="G49" s="259"/>
      <c r="H49" s="259"/>
      <c r="I49" s="259"/>
    </row>
    <row r="50" spans="1:9">
      <c r="A50" s="145">
        <v>1</v>
      </c>
      <c r="B50" s="285">
        <v>2</v>
      </c>
      <c r="C50" s="260"/>
      <c r="D50" s="260"/>
      <c r="E50" s="260"/>
      <c r="F50" s="260"/>
      <c r="G50" s="145" t="s">
        <v>388</v>
      </c>
      <c r="H50" s="145">
        <v>4</v>
      </c>
      <c r="I50" s="145">
        <v>5</v>
      </c>
    </row>
    <row r="51" spans="1:9">
      <c r="A51" s="98" t="s">
        <v>43</v>
      </c>
      <c r="B51" s="73" t="s">
        <v>4</v>
      </c>
      <c r="C51" s="73"/>
      <c r="D51" s="79"/>
      <c r="E51" s="73"/>
      <c r="F51" s="73"/>
      <c r="G51" s="88"/>
      <c r="H51" s="88"/>
      <c r="I51" s="88"/>
    </row>
    <row r="52" spans="1:9">
      <c r="A52" s="90"/>
      <c r="B52" s="38" t="s">
        <v>137</v>
      </c>
      <c r="C52" s="78">
        <v>20000</v>
      </c>
      <c r="D52" s="62" t="s">
        <v>85</v>
      </c>
      <c r="E52" s="38"/>
      <c r="F52" s="38">
        <v>240</v>
      </c>
      <c r="H52" s="90"/>
      <c r="I52" s="90"/>
    </row>
    <row r="53" spans="1:9">
      <c r="A53" s="90"/>
      <c r="B53" s="38" t="s">
        <v>96</v>
      </c>
      <c r="C53" s="37">
        <v>30000</v>
      </c>
      <c r="D53" s="62" t="s">
        <v>85</v>
      </c>
      <c r="E53" s="38"/>
      <c r="F53" s="38">
        <v>360</v>
      </c>
      <c r="H53" s="90"/>
      <c r="I53" s="90"/>
    </row>
    <row r="54" spans="1:9">
      <c r="A54" s="90"/>
      <c r="B54" s="38" t="s">
        <v>92</v>
      </c>
      <c r="C54" s="78">
        <v>10000</v>
      </c>
      <c r="D54" s="62" t="s">
        <v>85</v>
      </c>
      <c r="E54" s="38"/>
      <c r="F54" s="38">
        <v>120</v>
      </c>
      <c r="H54" s="90"/>
      <c r="I54" s="90"/>
    </row>
    <row r="55" spans="1:9">
      <c r="A55" s="90"/>
      <c r="B55" s="38" t="s">
        <v>81</v>
      </c>
      <c r="C55" s="37">
        <f>SUM(C43:C54)</f>
        <v>350000</v>
      </c>
      <c r="D55" s="127"/>
      <c r="E55" s="82"/>
      <c r="F55" s="74">
        <f>SUM(F43:F54)</f>
        <v>4200</v>
      </c>
      <c r="I55" s="90"/>
    </row>
    <row r="56" spans="1:9" s="6" customFormat="1">
      <c r="A56" s="98" t="s">
        <v>44</v>
      </c>
      <c r="B56" s="73" t="s">
        <v>5</v>
      </c>
      <c r="C56" s="73"/>
      <c r="D56" s="128"/>
      <c r="E56" s="73"/>
      <c r="F56" s="73"/>
      <c r="G56" s="88">
        <v>32219</v>
      </c>
      <c r="H56" s="98"/>
      <c r="I56" s="98"/>
    </row>
    <row r="57" spans="1:9" s="1" customFormat="1">
      <c r="A57" s="89"/>
      <c r="B57" s="38" t="s">
        <v>10</v>
      </c>
      <c r="C57" s="73"/>
      <c r="D57" s="73"/>
      <c r="E57" s="82"/>
      <c r="F57" s="82"/>
      <c r="G57" s="89"/>
      <c r="H57" s="89"/>
      <c r="I57" s="89"/>
    </row>
    <row r="58" spans="1:9">
      <c r="A58" s="90"/>
      <c r="B58" s="38" t="s">
        <v>93</v>
      </c>
      <c r="C58" s="37">
        <v>200000</v>
      </c>
      <c r="D58" s="62" t="s">
        <v>85</v>
      </c>
      <c r="E58" s="38"/>
      <c r="F58" s="38">
        <v>2400</v>
      </c>
      <c r="G58" s="90"/>
      <c r="H58" s="90"/>
      <c r="I58" s="90"/>
    </row>
    <row r="59" spans="1:9">
      <c r="A59" s="90"/>
      <c r="B59" s="38" t="s">
        <v>98</v>
      </c>
      <c r="C59" s="37">
        <v>50000</v>
      </c>
      <c r="D59" s="62" t="s">
        <v>85</v>
      </c>
      <c r="E59" s="38"/>
      <c r="F59" s="38">
        <v>600</v>
      </c>
      <c r="G59" s="90"/>
      <c r="H59" s="90"/>
      <c r="I59" s="90"/>
    </row>
    <row r="60" spans="1:9" hidden="1">
      <c r="A60" s="90"/>
      <c r="B60" s="38"/>
      <c r="C60" s="78"/>
      <c r="D60" s="62" t="s">
        <v>85</v>
      </c>
      <c r="E60" s="38"/>
      <c r="F60" s="38"/>
      <c r="G60" s="90"/>
      <c r="H60" s="90"/>
      <c r="I60" s="90"/>
    </row>
    <row r="61" spans="1:9">
      <c r="A61" s="90"/>
      <c r="B61" s="38" t="s">
        <v>89</v>
      </c>
      <c r="C61" s="37">
        <v>40000</v>
      </c>
      <c r="D61" s="62" t="s">
        <v>85</v>
      </c>
      <c r="E61" s="38"/>
      <c r="F61" s="38">
        <v>480</v>
      </c>
      <c r="G61" s="90"/>
      <c r="H61" s="90"/>
      <c r="I61" s="90"/>
    </row>
    <row r="62" spans="1:9">
      <c r="A62" s="90"/>
      <c r="B62" s="38" t="s">
        <v>94</v>
      </c>
      <c r="C62" s="78">
        <v>40000</v>
      </c>
      <c r="D62" s="62" t="s">
        <v>85</v>
      </c>
      <c r="E62" s="38"/>
      <c r="F62" s="38">
        <v>480</v>
      </c>
      <c r="G62" s="90"/>
      <c r="H62" s="90"/>
      <c r="I62" s="90"/>
    </row>
    <row r="63" spans="1:9">
      <c r="A63" s="90"/>
      <c r="B63" s="38" t="s">
        <v>140</v>
      </c>
      <c r="C63" s="37">
        <v>420000</v>
      </c>
      <c r="D63" s="62" t="s">
        <v>85</v>
      </c>
      <c r="E63" s="38"/>
      <c r="F63" s="38">
        <v>5040</v>
      </c>
      <c r="G63" s="90"/>
      <c r="H63" s="90"/>
      <c r="I63" s="90"/>
    </row>
    <row r="64" spans="1:9">
      <c r="A64" s="90"/>
      <c r="B64" s="38" t="s">
        <v>142</v>
      </c>
      <c r="C64" s="37">
        <v>160000</v>
      </c>
      <c r="D64" s="62" t="s">
        <v>85</v>
      </c>
      <c r="E64" s="38"/>
      <c r="F64" s="38">
        <v>1920</v>
      </c>
      <c r="G64" s="90"/>
      <c r="H64" s="90"/>
      <c r="I64" s="90"/>
    </row>
    <row r="65" spans="1:9">
      <c r="A65" s="90"/>
      <c r="B65" s="38" t="s">
        <v>143</v>
      </c>
      <c r="C65" s="37">
        <v>180000</v>
      </c>
      <c r="D65" s="62" t="s">
        <v>85</v>
      </c>
      <c r="E65" s="38"/>
      <c r="F65" s="38">
        <v>2160</v>
      </c>
      <c r="G65" s="90"/>
      <c r="H65" s="90"/>
      <c r="I65" s="90"/>
    </row>
    <row r="66" spans="1:9">
      <c r="A66" s="90"/>
      <c r="B66" s="38" t="s">
        <v>145</v>
      </c>
      <c r="C66" s="37">
        <v>130000</v>
      </c>
      <c r="D66" s="62" t="s">
        <v>85</v>
      </c>
      <c r="E66" s="38"/>
      <c r="F66" s="38">
        <v>1560</v>
      </c>
      <c r="G66" s="90"/>
      <c r="H66" s="90"/>
      <c r="I66" s="90"/>
    </row>
    <row r="67" spans="1:9">
      <c r="A67" s="90"/>
      <c r="B67" s="38" t="s">
        <v>90</v>
      </c>
      <c r="C67" s="37">
        <v>5000</v>
      </c>
      <c r="D67" s="62" t="s">
        <v>85</v>
      </c>
      <c r="E67" s="38"/>
      <c r="F67" s="38">
        <v>60</v>
      </c>
      <c r="G67" s="90"/>
      <c r="H67" s="90"/>
      <c r="I67" s="90"/>
    </row>
    <row r="68" spans="1:9">
      <c r="A68" s="90"/>
      <c r="B68" s="38" t="s">
        <v>91</v>
      </c>
      <c r="C68" s="78">
        <v>64900</v>
      </c>
      <c r="D68" s="62" t="s">
        <v>85</v>
      </c>
      <c r="E68" s="38"/>
      <c r="F68" s="38">
        <v>779</v>
      </c>
      <c r="G68" s="90"/>
      <c r="H68" s="90"/>
      <c r="I68" s="90"/>
    </row>
    <row r="69" spans="1:9">
      <c r="A69" s="90"/>
      <c r="B69" s="38" t="s">
        <v>147</v>
      </c>
      <c r="C69" s="78">
        <v>10000</v>
      </c>
      <c r="D69" s="62" t="s">
        <v>85</v>
      </c>
      <c r="E69" s="38"/>
      <c r="F69" s="38">
        <v>120</v>
      </c>
      <c r="G69" s="90"/>
      <c r="H69" s="90"/>
      <c r="I69" s="90"/>
    </row>
    <row r="70" spans="1:9">
      <c r="A70" s="90"/>
      <c r="B70" s="38" t="s">
        <v>149</v>
      </c>
      <c r="C70" s="37">
        <v>1385000</v>
      </c>
      <c r="D70" s="62" t="s">
        <v>85</v>
      </c>
      <c r="E70" s="38"/>
      <c r="F70" s="38">
        <v>16620</v>
      </c>
      <c r="G70" s="90"/>
      <c r="H70" s="90"/>
      <c r="I70" s="90"/>
    </row>
    <row r="71" spans="1:9">
      <c r="A71" s="90"/>
      <c r="B71" s="38" t="s">
        <v>81</v>
      </c>
      <c r="C71" s="37">
        <f>SUM(C58:C70)</f>
        <v>2684900</v>
      </c>
      <c r="D71" s="130"/>
      <c r="E71" s="82"/>
      <c r="F71" s="74">
        <f>SUM(F58:F70)</f>
        <v>32219</v>
      </c>
      <c r="G71" s="90"/>
      <c r="H71" s="90"/>
      <c r="I71" s="90"/>
    </row>
    <row r="72" spans="1:9" s="6" customFormat="1">
      <c r="A72" s="98" t="s">
        <v>45</v>
      </c>
      <c r="B72" s="73" t="s">
        <v>6</v>
      </c>
      <c r="C72" s="73"/>
      <c r="D72" s="128"/>
      <c r="E72" s="73"/>
      <c r="F72" s="73"/>
      <c r="G72" s="88">
        <v>45496</v>
      </c>
      <c r="H72" s="88"/>
      <c r="I72" s="88"/>
    </row>
    <row r="73" spans="1:9" s="2" customFormat="1">
      <c r="A73" s="91"/>
      <c r="B73" s="124" t="s">
        <v>76</v>
      </c>
      <c r="C73" s="124"/>
      <c r="D73" s="77"/>
      <c r="E73" s="124"/>
      <c r="F73" s="124"/>
      <c r="G73" s="91"/>
      <c r="H73" s="91"/>
      <c r="I73" s="91"/>
    </row>
    <row r="74" spans="1:9" s="2" customFormat="1">
      <c r="A74" s="91"/>
      <c r="B74" s="38" t="s">
        <v>38</v>
      </c>
      <c r="C74" s="38"/>
      <c r="D74" s="77"/>
      <c r="E74" s="38"/>
      <c r="F74" s="38"/>
      <c r="G74" s="91"/>
      <c r="H74" s="91"/>
      <c r="I74" s="91"/>
    </row>
    <row r="75" spans="1:9" s="2" customFormat="1">
      <c r="A75" s="91"/>
      <c r="B75" s="38" t="s">
        <v>97</v>
      </c>
      <c r="C75" s="37">
        <v>1000000</v>
      </c>
      <c r="D75" s="77" t="s">
        <v>85</v>
      </c>
      <c r="E75" s="38"/>
      <c r="F75" s="38">
        <v>12000</v>
      </c>
      <c r="G75" s="91"/>
      <c r="H75" s="91"/>
      <c r="I75" s="91"/>
    </row>
    <row r="76" spans="1:9" s="2" customFormat="1">
      <c r="A76" s="91"/>
      <c r="B76" s="38" t="s">
        <v>138</v>
      </c>
      <c r="C76" s="37">
        <v>69000</v>
      </c>
      <c r="D76" s="77" t="s">
        <v>85</v>
      </c>
      <c r="E76" s="38"/>
      <c r="F76" s="38">
        <v>828</v>
      </c>
      <c r="G76" s="91"/>
      <c r="H76" s="91"/>
      <c r="I76" s="91"/>
    </row>
    <row r="77" spans="1:9" s="2" customFormat="1">
      <c r="A77" s="91"/>
      <c r="B77" s="38" t="s">
        <v>109</v>
      </c>
      <c r="C77" s="37">
        <v>40000</v>
      </c>
      <c r="D77" s="77" t="s">
        <v>85</v>
      </c>
      <c r="E77" s="38"/>
      <c r="F77" s="38">
        <v>480</v>
      </c>
      <c r="G77" s="91"/>
      <c r="H77" s="91"/>
      <c r="I77" s="91"/>
    </row>
    <row r="78" spans="1:9" s="2" customFormat="1">
      <c r="A78" s="91"/>
      <c r="B78" s="38" t="s">
        <v>99</v>
      </c>
      <c r="C78" s="37">
        <v>230000</v>
      </c>
      <c r="D78" s="77" t="s">
        <v>85</v>
      </c>
      <c r="E78" s="38"/>
      <c r="F78" s="38">
        <v>2760</v>
      </c>
      <c r="G78" s="91"/>
      <c r="H78" s="91"/>
      <c r="I78" s="91"/>
    </row>
    <row r="79" spans="1:9" s="2" customFormat="1">
      <c r="A79" s="91"/>
      <c r="B79" s="38" t="s">
        <v>139</v>
      </c>
      <c r="C79" s="37">
        <v>140000</v>
      </c>
      <c r="D79" s="77" t="s">
        <v>85</v>
      </c>
      <c r="E79" s="38"/>
      <c r="F79" s="38">
        <v>1680</v>
      </c>
      <c r="G79" s="91"/>
      <c r="H79" s="91"/>
      <c r="I79" s="91"/>
    </row>
    <row r="80" spans="1:9" s="2" customFormat="1">
      <c r="A80" s="91"/>
      <c r="B80" s="38" t="s">
        <v>100</v>
      </c>
      <c r="C80" s="37">
        <v>90000</v>
      </c>
      <c r="D80" s="77" t="s">
        <v>85</v>
      </c>
      <c r="E80" s="38"/>
      <c r="F80" s="38">
        <v>1080</v>
      </c>
      <c r="G80" s="91"/>
      <c r="H80" s="91"/>
      <c r="I80" s="91"/>
    </row>
    <row r="81" spans="1:9" s="2" customFormat="1">
      <c r="A81" s="91"/>
      <c r="B81" s="38" t="s">
        <v>101</v>
      </c>
      <c r="C81" s="37">
        <v>405200</v>
      </c>
      <c r="D81" s="77" t="s">
        <v>85</v>
      </c>
      <c r="E81" s="38"/>
      <c r="F81" s="38">
        <v>4862</v>
      </c>
      <c r="G81" s="91"/>
      <c r="H81" s="91"/>
      <c r="I81" s="91"/>
    </row>
    <row r="82" spans="1:9" s="2" customFormat="1">
      <c r="A82" s="91"/>
      <c r="B82" s="38" t="s">
        <v>141</v>
      </c>
      <c r="C82" s="37">
        <v>10000</v>
      </c>
      <c r="D82" s="77" t="s">
        <v>85</v>
      </c>
      <c r="E82" s="38"/>
      <c r="F82" s="38">
        <v>120</v>
      </c>
      <c r="G82" s="91"/>
      <c r="H82" s="91"/>
      <c r="I82" s="91"/>
    </row>
    <row r="83" spans="1:9" s="2" customFormat="1">
      <c r="A83" s="91"/>
      <c r="B83" s="38" t="s">
        <v>143</v>
      </c>
      <c r="C83" s="37">
        <v>140600</v>
      </c>
      <c r="D83" s="77" t="s">
        <v>85</v>
      </c>
      <c r="E83" s="38"/>
      <c r="F83" s="38">
        <v>1687</v>
      </c>
      <c r="G83" s="91"/>
      <c r="H83" s="91"/>
      <c r="I83" s="91"/>
    </row>
    <row r="84" spans="1:9" s="2" customFormat="1">
      <c r="A84" s="91"/>
      <c r="B84" s="38" t="s">
        <v>144</v>
      </c>
      <c r="C84" s="37">
        <v>89200</v>
      </c>
      <c r="D84" s="77" t="s">
        <v>85</v>
      </c>
      <c r="E84" s="38"/>
      <c r="F84" s="38">
        <v>1070</v>
      </c>
      <c r="G84" s="91"/>
      <c r="H84" s="91"/>
      <c r="I84" s="91"/>
    </row>
    <row r="85" spans="1:9" s="2" customFormat="1">
      <c r="A85" s="91"/>
      <c r="B85" s="38" t="s">
        <v>95</v>
      </c>
      <c r="C85" s="37">
        <v>20000</v>
      </c>
      <c r="D85" s="77" t="s">
        <v>85</v>
      </c>
      <c r="E85" s="38"/>
      <c r="F85" s="38">
        <v>240</v>
      </c>
      <c r="G85" s="91"/>
      <c r="H85" s="91"/>
      <c r="I85" s="91"/>
    </row>
    <row r="86" spans="1:9" s="2" customFormat="1">
      <c r="A86" s="91"/>
      <c r="B86" s="38" t="s">
        <v>91</v>
      </c>
      <c r="C86" s="37">
        <v>8400</v>
      </c>
      <c r="D86" s="77" t="s">
        <v>85</v>
      </c>
      <c r="E86" s="38"/>
      <c r="F86" s="38">
        <v>101</v>
      </c>
      <c r="G86" s="91"/>
      <c r="H86" s="91"/>
      <c r="I86" s="91"/>
    </row>
    <row r="87" spans="1:9" s="2" customFormat="1">
      <c r="A87" s="91"/>
      <c r="B87" s="38" t="s">
        <v>147</v>
      </c>
      <c r="C87" s="37">
        <v>10000</v>
      </c>
      <c r="D87" s="77" t="s">
        <v>85</v>
      </c>
      <c r="E87" s="38"/>
      <c r="F87" s="38">
        <v>120</v>
      </c>
      <c r="G87" s="91"/>
      <c r="H87" s="91"/>
      <c r="I87" s="91"/>
    </row>
    <row r="88" spans="1:9" s="2" customFormat="1">
      <c r="A88" s="91"/>
      <c r="B88" s="38" t="s">
        <v>148</v>
      </c>
      <c r="C88" s="37">
        <v>270000</v>
      </c>
      <c r="D88" s="77" t="s">
        <v>85</v>
      </c>
      <c r="E88" s="38"/>
      <c r="F88" s="38">
        <v>3240</v>
      </c>
      <c r="G88" s="91"/>
      <c r="H88" s="91"/>
      <c r="I88" s="91"/>
    </row>
    <row r="89" spans="1:9" s="2" customFormat="1">
      <c r="A89" s="91"/>
      <c r="B89" s="38" t="s">
        <v>126</v>
      </c>
      <c r="C89" s="37">
        <v>968000</v>
      </c>
      <c r="D89" s="77" t="s">
        <v>85</v>
      </c>
      <c r="E89" s="38"/>
      <c r="F89" s="38">
        <v>11616</v>
      </c>
      <c r="G89" s="91"/>
      <c r="H89" s="91"/>
      <c r="I89" s="91"/>
    </row>
    <row r="90" spans="1:9" s="2" customFormat="1">
      <c r="A90" s="91"/>
      <c r="B90" s="38" t="s">
        <v>127</v>
      </c>
      <c r="C90" s="37">
        <v>125000</v>
      </c>
      <c r="D90" s="77" t="s">
        <v>85</v>
      </c>
      <c r="E90" s="38"/>
      <c r="F90" s="38">
        <v>1500</v>
      </c>
      <c r="G90" s="91"/>
      <c r="H90" s="91"/>
      <c r="I90" s="91"/>
    </row>
    <row r="91" spans="1:9" s="2" customFormat="1">
      <c r="A91" s="91"/>
      <c r="B91" s="38" t="s">
        <v>103</v>
      </c>
      <c r="C91" s="37">
        <v>81000</v>
      </c>
      <c r="D91" s="77" t="s">
        <v>85</v>
      </c>
      <c r="E91" s="38"/>
      <c r="F91" s="38">
        <v>972</v>
      </c>
      <c r="G91" s="91"/>
      <c r="H91" s="98"/>
      <c r="I91" s="91"/>
    </row>
    <row r="92" spans="1:9" s="2" customFormat="1">
      <c r="A92" s="91"/>
      <c r="B92" s="38" t="s">
        <v>146</v>
      </c>
      <c r="C92" s="37">
        <v>95000</v>
      </c>
      <c r="D92" s="77" t="s">
        <v>85</v>
      </c>
      <c r="E92" s="38"/>
      <c r="F92" s="38">
        <v>1140</v>
      </c>
      <c r="G92" s="91"/>
      <c r="H92" s="98"/>
      <c r="I92" s="91"/>
    </row>
    <row r="93" spans="1:9">
      <c r="A93" s="217"/>
      <c r="B93" s="221" t="s">
        <v>81</v>
      </c>
      <c r="C93" s="222">
        <f>SUM(C75:C92)</f>
        <v>3791400</v>
      </c>
      <c r="D93" s="219"/>
      <c r="E93" s="223"/>
      <c r="F93" s="224">
        <f>SUM(F75:F92)</f>
        <v>45496</v>
      </c>
      <c r="G93" s="217"/>
      <c r="H93" s="217"/>
      <c r="I93" s="225"/>
    </row>
    <row r="94" spans="1:9">
      <c r="A94" s="15" t="s">
        <v>172</v>
      </c>
      <c r="B94" s="54" t="s">
        <v>174</v>
      </c>
      <c r="C94" s="54"/>
      <c r="D94" s="57"/>
      <c r="E94" s="54"/>
      <c r="F94" s="54"/>
      <c r="G94" s="258" t="s">
        <v>1</v>
      </c>
      <c r="H94" s="258" t="s">
        <v>2</v>
      </c>
      <c r="I94" s="258" t="s">
        <v>3</v>
      </c>
    </row>
    <row r="95" spans="1:9">
      <c r="A95" s="56" t="s">
        <v>173</v>
      </c>
      <c r="B95" s="55" t="s">
        <v>389</v>
      </c>
      <c r="C95" s="55"/>
      <c r="D95" s="58"/>
      <c r="E95" s="55"/>
      <c r="F95" s="55"/>
      <c r="G95" s="259"/>
      <c r="H95" s="259"/>
      <c r="I95" s="259"/>
    </row>
    <row r="96" spans="1:9">
      <c r="A96" s="145">
        <v>1</v>
      </c>
      <c r="B96" s="260">
        <v>2</v>
      </c>
      <c r="C96" s="260"/>
      <c r="D96" s="260"/>
      <c r="E96" s="260"/>
      <c r="F96" s="260"/>
      <c r="G96" s="145" t="s">
        <v>388</v>
      </c>
      <c r="H96" s="145">
        <v>4</v>
      </c>
      <c r="I96" s="145">
        <v>5</v>
      </c>
    </row>
    <row r="97" spans="1:10" s="1" customFormat="1">
      <c r="A97" s="89" t="s">
        <v>68</v>
      </c>
      <c r="B97" s="281" t="s">
        <v>7</v>
      </c>
      <c r="C97" s="281"/>
      <c r="D97" s="281"/>
      <c r="E97" s="281"/>
      <c r="F97" s="282"/>
      <c r="G97" s="89">
        <f>SUM(G16:G96)</f>
        <v>2112015</v>
      </c>
      <c r="H97" s="89"/>
      <c r="I97" s="89"/>
    </row>
    <row r="98" spans="1:10">
      <c r="A98" s="90"/>
      <c r="B98" s="268"/>
      <c r="C98" s="268"/>
      <c r="D98" s="268"/>
      <c r="E98" s="268"/>
      <c r="F98" s="283"/>
      <c r="G98" s="90"/>
      <c r="H98" s="90"/>
      <c r="I98" s="90"/>
    </row>
    <row r="99" spans="1:10" s="6" customFormat="1">
      <c r="A99" s="98" t="s">
        <v>46</v>
      </c>
      <c r="B99" s="269" t="s">
        <v>8</v>
      </c>
      <c r="C99" s="269"/>
      <c r="D99" s="269"/>
      <c r="E99" s="269"/>
      <c r="F99" s="289"/>
      <c r="G99" s="88">
        <v>140291</v>
      </c>
      <c r="H99" s="98"/>
      <c r="I99" s="98"/>
    </row>
    <row r="100" spans="1:10" s="2" customFormat="1">
      <c r="A100" s="91"/>
      <c r="B100" s="124" t="s">
        <v>30</v>
      </c>
      <c r="C100" s="124"/>
      <c r="D100" s="77"/>
      <c r="E100" s="124"/>
      <c r="F100" s="124"/>
      <c r="G100" s="91"/>
      <c r="H100" s="91"/>
      <c r="I100" s="91"/>
    </row>
    <row r="101" spans="1:10">
      <c r="A101" s="90"/>
      <c r="B101" s="38" t="s">
        <v>150</v>
      </c>
      <c r="C101" s="78">
        <v>620000</v>
      </c>
      <c r="D101" s="62" t="s">
        <v>85</v>
      </c>
      <c r="E101" s="38"/>
      <c r="F101" s="38">
        <v>7440</v>
      </c>
      <c r="G101" s="90"/>
      <c r="H101" s="90"/>
      <c r="I101" s="90"/>
    </row>
    <row r="102" spans="1:10" s="2" customFormat="1">
      <c r="A102" s="91"/>
      <c r="B102" s="38" t="s">
        <v>151</v>
      </c>
      <c r="C102" s="37">
        <v>1033700</v>
      </c>
      <c r="D102" s="62" t="s">
        <v>85</v>
      </c>
      <c r="E102" s="38"/>
      <c r="F102" s="38">
        <v>12404</v>
      </c>
      <c r="G102" s="91"/>
      <c r="H102" s="90"/>
      <c r="I102" s="90"/>
    </row>
    <row r="103" spans="1:10">
      <c r="A103" s="90"/>
      <c r="B103" s="38" t="s">
        <v>109</v>
      </c>
      <c r="C103" s="37">
        <v>621400</v>
      </c>
      <c r="D103" s="62" t="s">
        <v>85</v>
      </c>
      <c r="E103" s="38"/>
      <c r="F103" s="38">
        <v>7457</v>
      </c>
      <c r="G103" s="90"/>
      <c r="H103" s="90"/>
      <c r="I103" s="90"/>
      <c r="J103" s="2"/>
    </row>
    <row r="104" spans="1:10">
      <c r="A104" s="90"/>
      <c r="B104" s="38" t="s">
        <v>152</v>
      </c>
      <c r="C104" s="37">
        <v>466000</v>
      </c>
      <c r="D104" s="62" t="s">
        <v>85</v>
      </c>
      <c r="E104" s="38"/>
      <c r="F104" s="38">
        <v>5592</v>
      </c>
      <c r="G104" s="90"/>
      <c r="H104" s="90"/>
      <c r="I104" s="90"/>
      <c r="J104" s="2"/>
    </row>
    <row r="105" spans="1:10">
      <c r="A105" s="90"/>
      <c r="B105" s="38" t="s">
        <v>94</v>
      </c>
      <c r="C105" s="37">
        <v>176200</v>
      </c>
      <c r="D105" s="62" t="s">
        <v>85</v>
      </c>
      <c r="E105" s="38"/>
      <c r="F105" s="38">
        <v>2114</v>
      </c>
      <c r="G105" s="90"/>
      <c r="H105" s="90"/>
      <c r="I105" s="90"/>
      <c r="J105" s="2"/>
    </row>
    <row r="106" spans="1:10">
      <c r="A106" s="90"/>
      <c r="B106" s="38" t="s">
        <v>153</v>
      </c>
      <c r="C106" s="37">
        <v>733300</v>
      </c>
      <c r="D106" s="62" t="s">
        <v>85</v>
      </c>
      <c r="E106" s="38"/>
      <c r="F106" s="38">
        <v>8800</v>
      </c>
      <c r="G106" s="90"/>
      <c r="H106" s="90"/>
      <c r="I106" s="90"/>
      <c r="J106" s="2"/>
    </row>
    <row r="107" spans="1:10">
      <c r="A107" s="90"/>
      <c r="B107" s="38" t="s">
        <v>154</v>
      </c>
      <c r="C107" s="37">
        <v>753500</v>
      </c>
      <c r="D107" s="62" t="s">
        <v>85</v>
      </c>
      <c r="E107" s="38"/>
      <c r="F107" s="38">
        <v>9042</v>
      </c>
      <c r="G107" s="90"/>
      <c r="H107" s="90"/>
      <c r="I107" s="90"/>
      <c r="J107" s="2"/>
    </row>
    <row r="108" spans="1:10">
      <c r="A108" s="90"/>
      <c r="B108" s="38" t="s">
        <v>155</v>
      </c>
      <c r="C108" s="37">
        <v>703500</v>
      </c>
      <c r="D108" s="62" t="s">
        <v>85</v>
      </c>
      <c r="E108" s="38"/>
      <c r="F108" s="38">
        <v>8442</v>
      </c>
      <c r="G108" s="90"/>
      <c r="H108" s="90"/>
      <c r="I108" s="90"/>
      <c r="J108" s="2"/>
    </row>
    <row r="109" spans="1:10">
      <c r="A109" s="90"/>
      <c r="B109" s="38" t="s">
        <v>136</v>
      </c>
      <c r="C109" s="37">
        <v>188000</v>
      </c>
      <c r="D109" s="62" t="s">
        <v>85</v>
      </c>
      <c r="E109" s="38"/>
      <c r="F109" s="38">
        <v>2256</v>
      </c>
      <c r="G109" s="90"/>
      <c r="H109" s="90"/>
      <c r="I109" s="90"/>
      <c r="J109" s="2"/>
    </row>
    <row r="110" spans="1:10">
      <c r="A110" s="90"/>
      <c r="B110" s="38" t="s">
        <v>156</v>
      </c>
      <c r="C110" s="37">
        <v>601300</v>
      </c>
      <c r="D110" s="62" t="s">
        <v>85</v>
      </c>
      <c r="E110" s="38"/>
      <c r="F110" s="38">
        <v>7216</v>
      </c>
      <c r="G110" s="90"/>
      <c r="H110" s="90"/>
      <c r="I110" s="90"/>
      <c r="J110" s="2"/>
    </row>
    <row r="111" spans="1:10">
      <c r="A111" s="90"/>
      <c r="B111" s="38" t="s">
        <v>158</v>
      </c>
      <c r="C111" s="78">
        <v>512000</v>
      </c>
      <c r="D111" s="62" t="s">
        <v>85</v>
      </c>
      <c r="E111" s="38"/>
      <c r="F111" s="38">
        <v>6144</v>
      </c>
      <c r="G111" s="90"/>
      <c r="H111" s="90"/>
      <c r="I111" s="90"/>
      <c r="J111" s="2"/>
    </row>
    <row r="112" spans="1:10">
      <c r="A112" s="90"/>
      <c r="B112" s="38" t="s">
        <v>104</v>
      </c>
      <c r="C112" s="78">
        <v>70000</v>
      </c>
      <c r="D112" s="62" t="s">
        <v>85</v>
      </c>
      <c r="E112" s="38"/>
      <c r="F112" s="38">
        <v>840</v>
      </c>
      <c r="G112" s="90"/>
      <c r="H112" s="90"/>
      <c r="I112" s="90"/>
      <c r="J112" s="2"/>
    </row>
    <row r="113" spans="1:10">
      <c r="A113" s="90"/>
      <c r="B113" s="38" t="s">
        <v>105</v>
      </c>
      <c r="C113" s="78">
        <v>120000</v>
      </c>
      <c r="D113" s="62" t="s">
        <v>85</v>
      </c>
      <c r="E113" s="38"/>
      <c r="F113" s="38">
        <v>1440</v>
      </c>
      <c r="G113" s="90"/>
      <c r="H113" s="90"/>
      <c r="I113" s="90"/>
      <c r="J113" s="2"/>
    </row>
    <row r="114" spans="1:10">
      <c r="A114" s="90"/>
      <c r="B114" s="38" t="s">
        <v>157</v>
      </c>
      <c r="C114" s="37">
        <v>2235200</v>
      </c>
      <c r="D114" s="62" t="s">
        <v>85</v>
      </c>
      <c r="E114" s="38"/>
      <c r="F114" s="38">
        <v>26823</v>
      </c>
      <c r="G114" s="90"/>
      <c r="H114" s="90"/>
      <c r="I114" s="90"/>
      <c r="J114" s="2"/>
    </row>
    <row r="115" spans="1:10">
      <c r="A115" s="90"/>
      <c r="B115" s="38" t="s">
        <v>106</v>
      </c>
      <c r="C115" s="37">
        <v>1029100</v>
      </c>
      <c r="D115" s="62" t="s">
        <v>85</v>
      </c>
      <c r="E115" s="38"/>
      <c r="F115" s="38">
        <v>12349</v>
      </c>
      <c r="G115" s="90"/>
      <c r="H115" s="90"/>
      <c r="I115" s="90"/>
      <c r="J115" s="2"/>
    </row>
    <row r="116" spans="1:10">
      <c r="A116" s="90"/>
      <c r="B116" s="38" t="s">
        <v>92</v>
      </c>
      <c r="C116" s="37">
        <v>120600</v>
      </c>
      <c r="D116" s="62" t="s">
        <v>85</v>
      </c>
      <c r="E116" s="38"/>
      <c r="F116" s="38">
        <v>1447</v>
      </c>
      <c r="G116" s="90"/>
      <c r="H116" s="90"/>
      <c r="I116" s="90"/>
      <c r="J116" s="2"/>
    </row>
    <row r="117" spans="1:10">
      <c r="A117" s="90"/>
      <c r="B117" s="38" t="s">
        <v>107</v>
      </c>
      <c r="C117" s="37">
        <v>218600</v>
      </c>
      <c r="D117" s="62" t="s">
        <v>85</v>
      </c>
      <c r="E117" s="38"/>
      <c r="F117" s="38">
        <v>2623</v>
      </c>
      <c r="G117" s="90"/>
      <c r="H117" s="90"/>
      <c r="I117" s="90"/>
    </row>
    <row r="118" spans="1:10" s="6" customFormat="1">
      <c r="A118" s="88"/>
      <c r="B118" s="38" t="s">
        <v>159</v>
      </c>
      <c r="C118" s="37">
        <v>408900</v>
      </c>
      <c r="D118" s="62" t="s">
        <v>85</v>
      </c>
      <c r="E118" s="38"/>
      <c r="F118" s="38">
        <v>4907</v>
      </c>
      <c r="G118" s="88"/>
      <c r="H118" s="88"/>
      <c r="I118" s="90"/>
    </row>
    <row r="119" spans="1:10" s="6" customFormat="1">
      <c r="A119" s="88"/>
      <c r="B119" s="38" t="s">
        <v>160</v>
      </c>
      <c r="C119" s="37">
        <v>1079600</v>
      </c>
      <c r="D119" s="62" t="s">
        <v>85</v>
      </c>
      <c r="E119" s="38"/>
      <c r="F119" s="38">
        <v>12955</v>
      </c>
      <c r="G119" s="88"/>
      <c r="H119" s="88"/>
      <c r="I119" s="90"/>
    </row>
    <row r="120" spans="1:10" s="6" customFormat="1">
      <c r="A120" s="88"/>
      <c r="B120" s="73" t="s">
        <v>81</v>
      </c>
      <c r="C120" s="37">
        <f>SUM(C101:C119)</f>
        <v>11690900</v>
      </c>
      <c r="D120" s="75"/>
      <c r="E120" s="38"/>
      <c r="F120" s="38">
        <f>SUM(F101:F119)</f>
        <v>140291</v>
      </c>
      <c r="G120" s="88"/>
      <c r="H120" s="88"/>
      <c r="I120" s="90"/>
    </row>
    <row r="121" spans="1:10" s="6" customFormat="1">
      <c r="A121" s="88"/>
      <c r="B121" s="38"/>
      <c r="C121" s="37"/>
      <c r="D121" s="62"/>
      <c r="E121" s="38"/>
      <c r="F121" s="38"/>
      <c r="G121" s="88"/>
      <c r="H121" s="88"/>
      <c r="I121" s="88"/>
    </row>
    <row r="122" spans="1:10" s="1" customFormat="1">
      <c r="A122" s="89" t="s">
        <v>47</v>
      </c>
      <c r="B122" s="270" t="s">
        <v>9</v>
      </c>
      <c r="C122" s="270"/>
      <c r="D122" s="270"/>
      <c r="E122" s="270"/>
      <c r="F122" s="82">
        <f>+F120+F97</f>
        <v>140291</v>
      </c>
      <c r="G122" s="89">
        <f>SUM(G97+G99)</f>
        <v>2252306</v>
      </c>
      <c r="H122" s="89"/>
      <c r="I122" s="89"/>
    </row>
    <row r="123" spans="1:10" s="1" customFormat="1">
      <c r="A123" s="89"/>
      <c r="B123" s="261"/>
      <c r="C123" s="261"/>
      <c r="D123" s="261"/>
      <c r="E123" s="261"/>
      <c r="F123" s="82"/>
      <c r="G123" s="89"/>
      <c r="H123" s="89"/>
      <c r="I123" s="89"/>
    </row>
    <row r="124" spans="1:10" s="6" customFormat="1">
      <c r="A124" s="98" t="s">
        <v>49</v>
      </c>
      <c r="B124" s="269" t="s">
        <v>48</v>
      </c>
      <c r="C124" s="269"/>
      <c r="D124" s="269"/>
      <c r="E124" s="269"/>
      <c r="F124" s="74"/>
      <c r="G124" s="88">
        <v>31540</v>
      </c>
      <c r="H124" s="88"/>
      <c r="I124" s="88"/>
    </row>
    <row r="125" spans="1:10">
      <c r="A125" s="90"/>
      <c r="B125" s="288" t="s">
        <v>32</v>
      </c>
      <c r="C125" s="288"/>
      <c r="D125" s="288"/>
      <c r="E125" s="288"/>
      <c r="F125" s="76">
        <v>31540</v>
      </c>
      <c r="G125" s="88"/>
      <c r="H125" s="90"/>
      <c r="I125" s="90"/>
    </row>
    <row r="126" spans="1:10">
      <c r="A126" s="90"/>
      <c r="B126" s="266"/>
      <c r="C126" s="266"/>
      <c r="D126" s="266"/>
      <c r="E126" s="266"/>
      <c r="F126" s="73"/>
      <c r="G126" s="90"/>
      <c r="H126" s="90"/>
      <c r="I126" s="90"/>
    </row>
    <row r="127" spans="1:10" s="1" customFormat="1">
      <c r="A127" s="89" t="s">
        <v>50</v>
      </c>
      <c r="B127" s="71" t="s">
        <v>11</v>
      </c>
      <c r="C127" s="126"/>
      <c r="D127" s="131"/>
      <c r="E127" s="72"/>
      <c r="F127" s="73"/>
      <c r="G127" s="92">
        <f>SUM(G124:G126)</f>
        <v>31540</v>
      </c>
      <c r="H127" s="90"/>
      <c r="I127" s="90"/>
    </row>
    <row r="128" spans="1:10" s="1" customFormat="1">
      <c r="A128" s="89"/>
      <c r="B128" s="292"/>
      <c r="C128" s="292"/>
      <c r="D128" s="292"/>
      <c r="E128" s="292"/>
      <c r="F128" s="73"/>
      <c r="G128" s="90"/>
      <c r="H128" s="89"/>
      <c r="I128" s="89"/>
    </row>
    <row r="129" spans="1:9" s="8" customFormat="1" ht="15" customHeight="1">
      <c r="A129" s="98" t="s">
        <v>51</v>
      </c>
      <c r="B129" s="291" t="s">
        <v>39</v>
      </c>
      <c r="C129" s="291"/>
      <c r="D129" s="291"/>
      <c r="E129" s="291"/>
      <c r="F129" s="73"/>
      <c r="G129" s="88">
        <v>11050</v>
      </c>
      <c r="H129" s="98"/>
      <c r="I129" s="98"/>
    </row>
    <row r="130" spans="1:9" s="6" customFormat="1">
      <c r="A130" s="88"/>
      <c r="B130" s="288" t="s">
        <v>40</v>
      </c>
      <c r="C130" s="288"/>
      <c r="D130" s="288"/>
      <c r="E130" s="288"/>
      <c r="F130" s="37"/>
      <c r="G130" s="88"/>
      <c r="H130" s="90"/>
      <c r="I130" s="88"/>
    </row>
    <row r="131" spans="1:9">
      <c r="A131" s="90"/>
      <c r="B131" s="268"/>
      <c r="C131" s="268"/>
      <c r="D131" s="268"/>
      <c r="E131" s="268"/>
      <c r="F131" s="38"/>
      <c r="G131" s="90"/>
      <c r="H131" s="90"/>
      <c r="I131" s="90"/>
    </row>
    <row r="132" spans="1:9" s="1" customFormat="1">
      <c r="A132" s="89" t="s">
        <v>52</v>
      </c>
      <c r="B132" s="271" t="s">
        <v>34</v>
      </c>
      <c r="C132" s="271"/>
      <c r="D132" s="271"/>
      <c r="E132" s="271"/>
      <c r="F132" s="82"/>
      <c r="G132" s="92">
        <f>SUM(G127:G131)</f>
        <v>42590</v>
      </c>
      <c r="H132" s="89"/>
      <c r="I132" s="90"/>
    </row>
    <row r="133" spans="1:9" s="1" customFormat="1">
      <c r="A133" s="89"/>
      <c r="B133" s="271"/>
      <c r="C133" s="271"/>
      <c r="D133" s="271"/>
      <c r="E133" s="271"/>
      <c r="F133" s="73"/>
      <c r="G133" s="90"/>
      <c r="H133" s="98"/>
      <c r="I133" s="89"/>
    </row>
    <row r="134" spans="1:9" s="6" customFormat="1">
      <c r="A134" s="98" t="s">
        <v>53</v>
      </c>
      <c r="B134" s="290" t="s">
        <v>12</v>
      </c>
      <c r="C134" s="291"/>
      <c r="D134" s="291"/>
      <c r="E134" s="291"/>
      <c r="F134" s="73"/>
      <c r="G134" s="88">
        <v>30943</v>
      </c>
      <c r="H134" s="98"/>
      <c r="I134" s="98"/>
    </row>
    <row r="135" spans="1:9">
      <c r="A135" s="90"/>
      <c r="B135" s="275" t="s">
        <v>82</v>
      </c>
      <c r="C135" s="275"/>
      <c r="D135" s="275"/>
      <c r="E135" s="275"/>
      <c r="F135" s="82"/>
      <c r="G135" s="88"/>
      <c r="H135" s="90"/>
      <c r="I135" s="90"/>
    </row>
    <row r="136" spans="1:9" s="2" customFormat="1">
      <c r="A136" s="91"/>
      <c r="B136" s="275" t="s">
        <v>83</v>
      </c>
      <c r="C136" s="275"/>
      <c r="D136" s="275"/>
      <c r="E136" s="275"/>
      <c r="F136" s="74"/>
      <c r="G136" s="91"/>
      <c r="H136" s="91"/>
      <c r="I136" s="91"/>
    </row>
    <row r="137" spans="1:9">
      <c r="A137" s="90"/>
      <c r="B137" s="275" t="s">
        <v>164</v>
      </c>
      <c r="C137" s="275"/>
      <c r="D137" s="275"/>
      <c r="E137" s="275"/>
      <c r="F137" s="76">
        <v>30943</v>
      </c>
      <c r="G137" s="90"/>
      <c r="H137" s="90"/>
      <c r="I137" s="90"/>
    </row>
    <row r="138" spans="1:9">
      <c r="A138" s="217"/>
      <c r="B138" s="272"/>
      <c r="C138" s="272"/>
      <c r="D138" s="272"/>
      <c r="E138" s="272"/>
      <c r="F138" s="224"/>
      <c r="G138" s="217"/>
      <c r="H138" s="217"/>
      <c r="I138" s="217"/>
    </row>
    <row r="139" spans="1:9">
      <c r="A139" s="15" t="s">
        <v>172</v>
      </c>
      <c r="B139" s="54" t="s">
        <v>174</v>
      </c>
      <c r="C139" s="54"/>
      <c r="D139" s="57"/>
      <c r="E139" s="54"/>
      <c r="F139" s="226"/>
      <c r="G139" s="258" t="s">
        <v>1</v>
      </c>
      <c r="H139" s="258" t="s">
        <v>2</v>
      </c>
      <c r="I139" s="258" t="s">
        <v>3</v>
      </c>
    </row>
    <row r="140" spans="1:9">
      <c r="A140" s="56" t="s">
        <v>173</v>
      </c>
      <c r="B140" s="55" t="s">
        <v>389</v>
      </c>
      <c r="C140" s="55"/>
      <c r="D140" s="58"/>
      <c r="E140" s="55"/>
      <c r="F140" s="55"/>
      <c r="G140" s="273"/>
      <c r="H140" s="273"/>
      <c r="I140" s="273"/>
    </row>
    <row r="141" spans="1:9">
      <c r="A141" s="216">
        <v>1</v>
      </c>
      <c r="B141" s="260">
        <v>2</v>
      </c>
      <c r="C141" s="260"/>
      <c r="D141" s="260"/>
      <c r="E141" s="260"/>
      <c r="F141" s="260"/>
      <c r="G141" s="216" t="s">
        <v>388</v>
      </c>
      <c r="H141" s="216">
        <v>4</v>
      </c>
      <c r="I141" s="216">
        <v>5</v>
      </c>
    </row>
    <row r="142" spans="1:9" s="6" customFormat="1">
      <c r="A142" s="98" t="s">
        <v>54</v>
      </c>
      <c r="B142" s="269" t="s">
        <v>13</v>
      </c>
      <c r="C142" s="269"/>
      <c r="D142" s="269"/>
      <c r="E142" s="269"/>
      <c r="F142" s="37"/>
      <c r="G142" s="88">
        <v>22139</v>
      </c>
      <c r="H142" s="88"/>
      <c r="I142" s="88"/>
    </row>
    <row r="143" spans="1:9" s="6" customFormat="1">
      <c r="A143" s="88"/>
      <c r="B143" s="288" t="s">
        <v>14</v>
      </c>
      <c r="C143" s="288"/>
      <c r="D143" s="288"/>
      <c r="E143" s="288"/>
      <c r="F143" s="139">
        <v>22139</v>
      </c>
      <c r="G143" s="88"/>
      <c r="H143" s="88"/>
      <c r="I143" s="90"/>
    </row>
    <row r="144" spans="1:9">
      <c r="A144" s="90"/>
      <c r="B144" s="266"/>
      <c r="C144" s="266"/>
      <c r="D144" s="266"/>
      <c r="E144" s="266"/>
      <c r="F144" s="38"/>
      <c r="G144" s="90"/>
      <c r="H144" s="90"/>
      <c r="I144" s="90"/>
    </row>
    <row r="145" spans="1:11" s="6" customFormat="1">
      <c r="A145" s="98" t="s">
        <v>55</v>
      </c>
      <c r="B145" s="269" t="s">
        <v>15</v>
      </c>
      <c r="C145" s="269"/>
      <c r="D145" s="269"/>
      <c r="E145" s="269"/>
      <c r="F145" s="74"/>
      <c r="G145" s="88">
        <v>9238</v>
      </c>
      <c r="H145" s="88"/>
      <c r="I145" s="90"/>
    </row>
    <row r="146" spans="1:11">
      <c r="A146" s="90"/>
      <c r="B146" s="266" t="s">
        <v>16</v>
      </c>
      <c r="C146" s="266"/>
      <c r="D146" s="266"/>
      <c r="E146" s="266"/>
      <c r="F146" s="38">
        <v>9238</v>
      </c>
      <c r="G146" s="90"/>
      <c r="H146" s="90"/>
      <c r="I146" s="90"/>
    </row>
    <row r="147" spans="1:11">
      <c r="A147" s="90"/>
      <c r="B147" s="266" t="s">
        <v>80</v>
      </c>
      <c r="C147" s="266"/>
      <c r="D147" s="266"/>
      <c r="E147" s="266"/>
      <c r="F147" s="38"/>
      <c r="G147" s="90"/>
      <c r="H147" s="90"/>
      <c r="I147" s="90"/>
    </row>
    <row r="148" spans="1:11">
      <c r="A148" s="90"/>
      <c r="B148" s="268"/>
      <c r="C148" s="268"/>
      <c r="D148" s="268"/>
      <c r="E148" s="268"/>
      <c r="F148" s="73"/>
      <c r="G148" s="98"/>
      <c r="H148" s="98"/>
      <c r="I148" s="98"/>
      <c r="J148" s="73"/>
      <c r="K148" s="73"/>
    </row>
    <row r="149" spans="1:11" s="5" customFormat="1">
      <c r="A149" s="93" t="s">
        <v>56</v>
      </c>
      <c r="B149" s="274" t="s">
        <v>17</v>
      </c>
      <c r="C149" s="274"/>
      <c r="D149" s="274"/>
      <c r="E149" s="274"/>
      <c r="F149" s="73"/>
      <c r="G149" s="93">
        <f>SUM(G134:G148)</f>
        <v>62320</v>
      </c>
      <c r="H149" s="88"/>
      <c r="I149" s="88"/>
      <c r="J149" s="74"/>
      <c r="K149" s="74"/>
    </row>
    <row r="150" spans="1:11">
      <c r="A150" s="90"/>
      <c r="B150" s="266"/>
      <c r="C150" s="266"/>
      <c r="D150" s="266"/>
      <c r="E150" s="266"/>
      <c r="F150" s="73"/>
      <c r="G150" s="98"/>
      <c r="H150" s="90"/>
      <c r="I150" s="90"/>
      <c r="J150" s="37"/>
      <c r="K150" s="37"/>
    </row>
    <row r="151" spans="1:11" s="5" customFormat="1">
      <c r="A151" s="93" t="s">
        <v>57</v>
      </c>
      <c r="B151" s="274" t="s">
        <v>35</v>
      </c>
      <c r="C151" s="274"/>
      <c r="D151" s="274"/>
      <c r="E151" s="274"/>
      <c r="F151" s="73"/>
      <c r="G151" s="93">
        <f>+G149</f>
        <v>62320</v>
      </c>
      <c r="H151" s="90"/>
      <c r="I151" s="90"/>
      <c r="J151" s="37"/>
      <c r="K151" s="37"/>
    </row>
    <row r="152" spans="1:11">
      <c r="A152" s="90"/>
      <c r="B152" s="268"/>
      <c r="C152" s="268"/>
      <c r="D152" s="268"/>
      <c r="E152" s="268"/>
      <c r="F152" s="73"/>
      <c r="G152" s="98"/>
      <c r="H152" s="89"/>
      <c r="I152" s="89"/>
      <c r="J152" s="82"/>
      <c r="K152" s="82"/>
    </row>
    <row r="153" spans="1:11" s="6" customFormat="1">
      <c r="A153" s="98" t="s">
        <v>58</v>
      </c>
      <c r="B153" s="269" t="s">
        <v>18</v>
      </c>
      <c r="C153" s="269"/>
      <c r="D153" s="269"/>
      <c r="E153" s="269"/>
      <c r="F153" s="73"/>
      <c r="G153" s="88">
        <v>40009</v>
      </c>
      <c r="H153" s="98"/>
      <c r="I153" s="98"/>
      <c r="J153" s="73"/>
      <c r="K153" s="73"/>
    </row>
    <row r="154" spans="1:11" s="4" customFormat="1">
      <c r="A154" s="94"/>
      <c r="B154" s="275" t="s">
        <v>161</v>
      </c>
      <c r="C154" s="275"/>
      <c r="D154" s="275"/>
      <c r="E154" s="275"/>
      <c r="F154" s="76">
        <v>4815</v>
      </c>
      <c r="G154" s="90"/>
      <c r="H154" s="90"/>
      <c r="I154" s="90"/>
      <c r="J154" s="37"/>
      <c r="K154" s="37"/>
    </row>
    <row r="155" spans="1:11" s="2" customFormat="1">
      <c r="A155" s="91"/>
      <c r="B155" s="266" t="s">
        <v>19</v>
      </c>
      <c r="C155" s="266"/>
      <c r="D155" s="266"/>
      <c r="E155" s="266"/>
      <c r="F155" s="38">
        <v>14530</v>
      </c>
      <c r="G155" s="91"/>
      <c r="H155" s="91"/>
      <c r="I155" s="91"/>
      <c r="J155" s="38"/>
      <c r="K155" s="38"/>
    </row>
    <row r="156" spans="1:11">
      <c r="A156" s="90"/>
      <c r="B156" s="266" t="s">
        <v>84</v>
      </c>
      <c r="C156" s="266"/>
      <c r="D156" s="266"/>
      <c r="E156" s="266"/>
      <c r="F156" s="38">
        <v>20664</v>
      </c>
      <c r="G156" s="90"/>
      <c r="H156" s="90"/>
      <c r="I156" s="90"/>
      <c r="J156" s="37"/>
      <c r="K156" s="37"/>
    </row>
    <row r="157" spans="1:11">
      <c r="A157" s="90"/>
      <c r="B157" s="266"/>
      <c r="C157" s="266"/>
      <c r="D157" s="266"/>
      <c r="E157" s="266"/>
      <c r="F157" s="38"/>
      <c r="G157" s="90"/>
      <c r="H157" s="98"/>
      <c r="I157" s="89"/>
      <c r="K157" s="11"/>
    </row>
    <row r="158" spans="1:11" s="6" customFormat="1">
      <c r="A158" s="98" t="s">
        <v>20</v>
      </c>
      <c r="B158" s="269" t="s">
        <v>21</v>
      </c>
      <c r="C158" s="269"/>
      <c r="D158" s="269"/>
      <c r="E158" s="269"/>
      <c r="F158" s="74"/>
      <c r="G158" s="88">
        <v>76505</v>
      </c>
      <c r="H158" s="88"/>
      <c r="I158" s="98"/>
      <c r="J158" s="73"/>
      <c r="K158" s="73"/>
    </row>
    <row r="159" spans="1:11" s="4" customFormat="1">
      <c r="A159" s="94"/>
      <c r="B159" s="275" t="s">
        <v>163</v>
      </c>
      <c r="C159" s="275"/>
      <c r="D159" s="275"/>
      <c r="E159" s="275"/>
      <c r="F159" s="76">
        <v>30721</v>
      </c>
      <c r="G159" s="90"/>
      <c r="H159" s="90"/>
      <c r="I159" s="90"/>
      <c r="J159" s="74"/>
      <c r="K159" s="74"/>
    </row>
    <row r="160" spans="1:11">
      <c r="A160" s="90"/>
      <c r="B160" s="266" t="s">
        <v>162</v>
      </c>
      <c r="C160" s="266"/>
      <c r="D160" s="266"/>
      <c r="E160" s="266"/>
      <c r="F160" s="38">
        <v>45784</v>
      </c>
      <c r="G160" s="91"/>
      <c r="H160" s="90"/>
      <c r="I160" s="91"/>
      <c r="J160" s="37"/>
      <c r="K160" s="37"/>
    </row>
    <row r="161" spans="1:11">
      <c r="A161" s="90"/>
      <c r="B161" s="266"/>
      <c r="C161" s="266"/>
      <c r="D161" s="266"/>
      <c r="E161" s="266"/>
      <c r="F161" s="38"/>
      <c r="G161" s="90"/>
      <c r="H161" s="89"/>
      <c r="I161" s="90"/>
      <c r="J161" s="37"/>
      <c r="K161" s="37"/>
    </row>
    <row r="162" spans="1:11" s="6" customFormat="1">
      <c r="A162" s="98" t="s">
        <v>59</v>
      </c>
      <c r="B162" s="269" t="s">
        <v>176</v>
      </c>
      <c r="C162" s="269"/>
      <c r="D162" s="269"/>
      <c r="E162" s="269"/>
      <c r="F162" s="74">
        <v>2590</v>
      </c>
      <c r="G162" s="88">
        <v>2590</v>
      </c>
      <c r="H162" s="98"/>
      <c r="I162" s="98"/>
      <c r="J162" s="82"/>
      <c r="K162" s="82"/>
    </row>
    <row r="163" spans="1:11" s="4" customFormat="1">
      <c r="A163" s="92"/>
      <c r="B163" s="276"/>
      <c r="C163" s="276"/>
      <c r="D163" s="276"/>
      <c r="E163" s="276"/>
      <c r="F163" s="73"/>
      <c r="G163" s="98"/>
      <c r="H163" s="90"/>
      <c r="I163" s="88"/>
      <c r="J163" s="73"/>
      <c r="K163" s="73"/>
    </row>
    <row r="164" spans="1:11" s="3" customFormat="1">
      <c r="A164" s="95" t="s">
        <v>60</v>
      </c>
      <c r="B164" s="82" t="s">
        <v>33</v>
      </c>
      <c r="C164" s="82"/>
      <c r="D164" s="129"/>
      <c r="E164" s="72"/>
      <c r="F164" s="73"/>
      <c r="G164" s="176">
        <f>SUM(G153:G163)</f>
        <v>119104</v>
      </c>
      <c r="H164" s="91"/>
      <c r="I164" s="90"/>
      <c r="J164" s="37"/>
      <c r="K164" s="37"/>
    </row>
    <row r="165" spans="1:11" s="3" customFormat="1">
      <c r="A165" s="95"/>
      <c r="B165" s="277"/>
      <c r="C165" s="277"/>
      <c r="D165" s="277"/>
      <c r="E165" s="277"/>
      <c r="F165" s="73"/>
      <c r="G165" s="95"/>
      <c r="H165" s="90"/>
      <c r="I165" s="90"/>
      <c r="J165" s="38"/>
      <c r="K165" s="38"/>
    </row>
    <row r="166" spans="1:11" s="7" customFormat="1">
      <c r="A166" s="121" t="s">
        <v>70</v>
      </c>
      <c r="B166" s="269" t="s">
        <v>71</v>
      </c>
      <c r="C166" s="269"/>
      <c r="D166" s="269"/>
      <c r="E166" s="269"/>
      <c r="F166" s="140">
        <v>11565</v>
      </c>
      <c r="G166" s="177">
        <v>11565</v>
      </c>
      <c r="H166" s="98"/>
      <c r="I166" s="89"/>
      <c r="J166" s="37"/>
      <c r="K166" s="37"/>
    </row>
    <row r="167" spans="1:11">
      <c r="A167" s="90"/>
      <c r="B167" s="268"/>
      <c r="C167" s="268"/>
      <c r="D167" s="268"/>
      <c r="E167" s="268"/>
      <c r="F167" s="73"/>
      <c r="G167" s="98"/>
      <c r="H167" s="88"/>
      <c r="I167" s="98"/>
      <c r="K167" s="11"/>
    </row>
    <row r="168" spans="1:11" s="1" customFormat="1">
      <c r="A168" s="89" t="s">
        <v>61</v>
      </c>
      <c r="B168" s="82" t="s">
        <v>36</v>
      </c>
      <c r="C168" s="82"/>
      <c r="D168" s="129"/>
      <c r="E168" s="72"/>
      <c r="F168" s="73"/>
      <c r="G168" s="93">
        <f>+G166+G164</f>
        <v>130669</v>
      </c>
      <c r="H168" s="90"/>
      <c r="I168" s="90"/>
      <c r="K168" s="9"/>
    </row>
    <row r="169" spans="1:11">
      <c r="A169" s="90"/>
      <c r="B169" s="268"/>
      <c r="C169" s="268"/>
      <c r="D169" s="268"/>
      <c r="E169" s="268"/>
      <c r="F169" s="38"/>
      <c r="G169" s="98"/>
      <c r="H169" s="90"/>
      <c r="I169" s="91"/>
      <c r="K169" s="11"/>
    </row>
    <row r="170" spans="1:11" s="6" customFormat="1">
      <c r="A170" s="98" t="s">
        <v>62</v>
      </c>
      <c r="B170" s="269" t="s">
        <v>22</v>
      </c>
      <c r="C170" s="269"/>
      <c r="D170" s="269"/>
      <c r="E170" s="269"/>
      <c r="F170" s="16"/>
      <c r="G170" s="88">
        <v>2000</v>
      </c>
      <c r="H170" s="89"/>
      <c r="I170" s="90"/>
      <c r="K170" s="16"/>
    </row>
    <row r="171" spans="1:11">
      <c r="A171" s="90"/>
      <c r="B171" s="266" t="s">
        <v>23</v>
      </c>
      <c r="C171" s="266"/>
      <c r="D171" s="266"/>
      <c r="E171" s="266"/>
      <c r="F171" s="74">
        <v>2000</v>
      </c>
      <c r="G171" s="90"/>
      <c r="H171" s="98"/>
      <c r="I171" s="90"/>
      <c r="K171" s="11"/>
    </row>
    <row r="172" spans="1:11">
      <c r="A172" s="90"/>
      <c r="B172" s="266"/>
      <c r="C172" s="266"/>
      <c r="D172" s="266"/>
      <c r="E172" s="266"/>
      <c r="F172" s="38"/>
      <c r="G172" s="90"/>
      <c r="H172" s="90"/>
      <c r="I172" s="90"/>
      <c r="K172" s="11"/>
    </row>
    <row r="173" spans="1:11" s="1" customFormat="1">
      <c r="A173" s="89" t="s">
        <v>63</v>
      </c>
      <c r="B173" s="270" t="s">
        <v>37</v>
      </c>
      <c r="C173" s="270"/>
      <c r="D173" s="270"/>
      <c r="E173" s="270"/>
      <c r="F173" s="82"/>
      <c r="G173" s="89">
        <f>+G170</f>
        <v>2000</v>
      </c>
      <c r="H173" s="91"/>
      <c r="I173" s="89"/>
    </row>
    <row r="174" spans="1:11">
      <c r="A174" s="90"/>
      <c r="B174" s="268"/>
      <c r="C174" s="268"/>
      <c r="D174" s="268"/>
      <c r="E174" s="268"/>
      <c r="F174" s="73"/>
      <c r="G174" s="90"/>
      <c r="H174" s="90"/>
      <c r="I174" s="98"/>
    </row>
    <row r="175" spans="1:11" s="1" customFormat="1">
      <c r="A175" s="89" t="s">
        <v>65</v>
      </c>
      <c r="B175" s="270" t="s">
        <v>86</v>
      </c>
      <c r="C175" s="270"/>
      <c r="D175" s="270"/>
      <c r="E175" s="270"/>
      <c r="F175" s="73"/>
      <c r="G175" s="93">
        <f>SUM(G127+G149+G164+G170)</f>
        <v>214964</v>
      </c>
      <c r="H175" s="98"/>
      <c r="I175" s="88"/>
    </row>
    <row r="176" spans="1:11" s="1" customFormat="1">
      <c r="A176" s="89"/>
      <c r="B176" s="261"/>
      <c r="C176" s="261"/>
      <c r="D176" s="261"/>
      <c r="E176" s="261"/>
      <c r="F176" s="74"/>
      <c r="G176" s="90"/>
      <c r="H176" s="88"/>
      <c r="I176" s="90"/>
    </row>
    <row r="177" spans="1:9" s="1" customFormat="1">
      <c r="A177" s="89" t="s">
        <v>72</v>
      </c>
      <c r="B177" s="82" t="s">
        <v>73</v>
      </c>
      <c r="C177" s="82"/>
      <c r="D177" s="129"/>
      <c r="E177" s="72"/>
      <c r="F177" s="37"/>
      <c r="G177" s="93">
        <f>SUM(G129+G166)</f>
        <v>22615</v>
      </c>
      <c r="H177" s="90"/>
      <c r="I177" s="90"/>
    </row>
    <row r="178" spans="1:9" s="1" customFormat="1">
      <c r="A178" s="89"/>
      <c r="B178" s="261"/>
      <c r="C178" s="261"/>
      <c r="D178" s="261"/>
      <c r="E178" s="261"/>
      <c r="F178" s="37"/>
      <c r="G178" s="89"/>
      <c r="H178" s="90"/>
      <c r="I178" s="89"/>
    </row>
    <row r="179" spans="1:9" s="1" customFormat="1" ht="16.5" customHeight="1">
      <c r="A179" s="89" t="s">
        <v>74</v>
      </c>
      <c r="B179" s="82" t="s">
        <v>75</v>
      </c>
      <c r="C179" s="82"/>
      <c r="D179" s="129"/>
      <c r="E179" s="72"/>
      <c r="F179" s="82"/>
      <c r="G179" s="93">
        <f>SUM(G175:G178)</f>
        <v>237579</v>
      </c>
      <c r="H179" s="89"/>
      <c r="I179" s="98"/>
    </row>
    <row r="180" spans="1:9">
      <c r="A180" s="90"/>
      <c r="B180" s="261"/>
      <c r="C180" s="261"/>
      <c r="D180" s="261"/>
      <c r="E180" s="261"/>
      <c r="F180" s="73"/>
      <c r="G180" s="90"/>
      <c r="H180" s="98"/>
      <c r="I180" s="90"/>
    </row>
    <row r="181" spans="1:9" s="1" customFormat="1">
      <c r="A181" s="89" t="s">
        <v>64</v>
      </c>
      <c r="B181" s="82" t="s">
        <v>24</v>
      </c>
      <c r="C181" s="82"/>
      <c r="D181" s="129"/>
      <c r="E181" s="82"/>
      <c r="F181" s="73"/>
      <c r="G181" s="89">
        <v>909915</v>
      </c>
      <c r="H181" s="90"/>
      <c r="I181" s="91"/>
    </row>
    <row r="182" spans="1:9">
      <c r="A182" s="90"/>
      <c r="B182" s="38" t="s">
        <v>69</v>
      </c>
      <c r="C182" s="37"/>
      <c r="D182" s="62"/>
      <c r="E182" s="76"/>
      <c r="F182" s="76">
        <v>909915</v>
      </c>
      <c r="G182" s="90"/>
      <c r="H182" s="91"/>
      <c r="I182" s="90"/>
    </row>
    <row r="183" spans="1:9">
      <c r="A183" s="217"/>
      <c r="B183" s="267"/>
      <c r="C183" s="263"/>
      <c r="D183" s="263"/>
      <c r="E183" s="263"/>
      <c r="F183" s="221"/>
      <c r="G183" s="217"/>
      <c r="H183" s="217"/>
      <c r="I183" s="217"/>
    </row>
    <row r="184" spans="1:9">
      <c r="A184" s="15" t="s">
        <v>172</v>
      </c>
      <c r="B184" s="54" t="s">
        <v>174</v>
      </c>
      <c r="C184" s="54"/>
      <c r="D184" s="57"/>
      <c r="E184" s="54"/>
      <c r="F184" s="54"/>
      <c r="G184" s="258" t="s">
        <v>1</v>
      </c>
      <c r="H184" s="258" t="s">
        <v>2</v>
      </c>
      <c r="I184" s="258" t="s">
        <v>3</v>
      </c>
    </row>
    <row r="185" spans="1:9">
      <c r="A185" s="56" t="s">
        <v>173</v>
      </c>
      <c r="B185" s="55" t="s">
        <v>389</v>
      </c>
      <c r="C185" s="55"/>
      <c r="D185" s="58"/>
      <c r="E185" s="55"/>
      <c r="F185" s="55"/>
      <c r="G185" s="259"/>
      <c r="H185" s="259"/>
      <c r="I185" s="259"/>
    </row>
    <row r="186" spans="1:9">
      <c r="A186" s="145">
        <v>1</v>
      </c>
      <c r="B186" s="260">
        <v>2</v>
      </c>
      <c r="C186" s="260"/>
      <c r="D186" s="260"/>
      <c r="E186" s="260"/>
      <c r="F186" s="260"/>
      <c r="G186" s="145" t="s">
        <v>388</v>
      </c>
      <c r="H186" s="145">
        <v>4</v>
      </c>
      <c r="I186" s="145">
        <v>5</v>
      </c>
    </row>
    <row r="187" spans="1:9" s="1" customFormat="1">
      <c r="A187" s="89" t="s">
        <v>66</v>
      </c>
      <c r="B187" s="82" t="s">
        <v>25</v>
      </c>
      <c r="C187" s="82"/>
      <c r="D187" s="129"/>
      <c r="E187" s="72"/>
      <c r="F187" s="73"/>
      <c r="G187" s="93">
        <f>SUM(G181:G186)</f>
        <v>909915</v>
      </c>
      <c r="H187" s="90"/>
      <c r="I187" s="90"/>
    </row>
    <row r="188" spans="1:9">
      <c r="A188" s="90"/>
      <c r="B188" s="38"/>
      <c r="C188" s="37"/>
      <c r="D188" s="62"/>
      <c r="E188" s="38"/>
      <c r="F188" s="73"/>
      <c r="G188" s="90"/>
      <c r="H188" s="90"/>
      <c r="I188" s="90"/>
    </row>
    <row r="189" spans="1:9" s="1" customFormat="1" ht="15.75">
      <c r="A189" s="96" t="s">
        <v>67</v>
      </c>
      <c r="B189" s="83" t="s">
        <v>26</v>
      </c>
      <c r="C189" s="83"/>
      <c r="D189" s="132"/>
      <c r="E189" s="83"/>
      <c r="F189" s="83"/>
      <c r="G189" s="96">
        <f>+G187+G179+G122</f>
        <v>3399800</v>
      </c>
      <c r="H189" s="96">
        <v>1219980</v>
      </c>
      <c r="I189" s="96">
        <v>2179820</v>
      </c>
    </row>
    <row r="190" spans="1:9" s="1" customFormat="1">
      <c r="A190" s="89"/>
      <c r="B190" s="261"/>
      <c r="C190" s="261"/>
      <c r="D190" s="261"/>
      <c r="E190" s="261"/>
      <c r="F190" s="82"/>
      <c r="G190" s="89"/>
      <c r="H190" s="89"/>
      <c r="I190" s="89"/>
    </row>
    <row r="191" spans="1:9" s="6" customFormat="1">
      <c r="A191" s="98" t="s">
        <v>77</v>
      </c>
      <c r="B191" s="73" t="s">
        <v>108</v>
      </c>
      <c r="C191" s="74"/>
      <c r="D191" s="75"/>
      <c r="E191" s="73"/>
      <c r="F191" s="16"/>
      <c r="G191" s="88">
        <v>893271</v>
      </c>
      <c r="H191" s="88"/>
      <c r="I191" s="88"/>
    </row>
    <row r="192" spans="1:9">
      <c r="A192" s="90"/>
      <c r="B192" s="38" t="s">
        <v>27</v>
      </c>
      <c r="C192" s="37"/>
      <c r="D192" s="62"/>
      <c r="E192" s="73"/>
      <c r="F192" s="74">
        <v>893271</v>
      </c>
      <c r="G192" s="90"/>
      <c r="H192" s="90"/>
      <c r="I192" s="90"/>
    </row>
    <row r="193" spans="1:13">
      <c r="A193" s="90"/>
      <c r="B193" s="261"/>
      <c r="C193" s="261"/>
      <c r="D193" s="261"/>
      <c r="E193" s="261"/>
      <c r="F193" s="38"/>
      <c r="G193" s="90"/>
      <c r="H193" s="90"/>
      <c r="I193" s="90"/>
    </row>
    <row r="194" spans="1:13">
      <c r="A194" s="98" t="s">
        <v>79</v>
      </c>
      <c r="B194" s="73" t="s">
        <v>41</v>
      </c>
      <c r="C194" s="6"/>
      <c r="D194" s="6"/>
      <c r="E194" s="6"/>
      <c r="F194" s="6"/>
      <c r="G194" s="90">
        <v>1729</v>
      </c>
      <c r="H194" s="90"/>
      <c r="I194" s="90"/>
    </row>
    <row r="195" spans="1:13">
      <c r="A195" s="90"/>
      <c r="B195" s="38" t="s">
        <v>177</v>
      </c>
      <c r="C195" s="4"/>
      <c r="D195" s="4"/>
      <c r="E195" s="4"/>
      <c r="F195" s="4"/>
      <c r="G195" s="90"/>
      <c r="H195" s="90"/>
      <c r="I195" s="90"/>
    </row>
    <row r="196" spans="1:13">
      <c r="A196" s="90"/>
      <c r="B196" s="261"/>
      <c r="C196" s="261"/>
      <c r="D196" s="261"/>
      <c r="E196" s="261"/>
      <c r="F196" s="38"/>
      <c r="G196" s="90"/>
      <c r="H196" s="90"/>
      <c r="I196" s="90"/>
    </row>
    <row r="197" spans="1:13" s="6" customFormat="1">
      <c r="A197" s="254" t="s">
        <v>78</v>
      </c>
      <c r="B197" s="73" t="s">
        <v>28</v>
      </c>
      <c r="C197"/>
      <c r="D197"/>
      <c r="E197"/>
      <c r="F197"/>
      <c r="G197" s="88">
        <v>21900</v>
      </c>
      <c r="H197" s="90"/>
      <c r="I197" s="90"/>
      <c r="M197" s="73"/>
    </row>
    <row r="198" spans="1:13" s="4" customFormat="1">
      <c r="A198" s="94"/>
      <c r="B198" s="76" t="s">
        <v>29</v>
      </c>
      <c r="C198" s="1"/>
      <c r="D198" s="1"/>
      <c r="E198" s="1"/>
      <c r="F198" s="1"/>
      <c r="G198" s="90"/>
      <c r="H198" s="90"/>
      <c r="I198" s="90"/>
      <c r="M198" s="38"/>
    </row>
    <row r="199" spans="1:13" s="4" customFormat="1">
      <c r="A199" s="94"/>
      <c r="B199" s="261"/>
      <c r="C199" s="261"/>
      <c r="D199" s="261"/>
      <c r="E199" s="261"/>
      <c r="F199" s="74"/>
      <c r="G199" s="91"/>
      <c r="H199" s="90"/>
      <c r="I199" s="90"/>
    </row>
    <row r="200" spans="1:13" ht="15.75">
      <c r="A200" s="122" t="s">
        <v>178</v>
      </c>
      <c r="B200" s="84" t="s">
        <v>31</v>
      </c>
      <c r="C200" s="84"/>
      <c r="D200" s="133"/>
      <c r="E200" s="84"/>
      <c r="F200" s="84"/>
      <c r="G200" s="97">
        <f>+G197+G194+G191</f>
        <v>916900</v>
      </c>
      <c r="H200" s="97">
        <v>333730</v>
      </c>
      <c r="I200" s="97">
        <v>583170</v>
      </c>
      <c r="M200" s="73"/>
    </row>
    <row r="201" spans="1:13" s="1" customFormat="1" ht="17.25" customHeight="1">
      <c r="A201" s="80" t="s">
        <v>179</v>
      </c>
      <c r="B201" s="9" t="s">
        <v>180</v>
      </c>
      <c r="C201" s="9"/>
      <c r="D201" s="36"/>
      <c r="E201" s="9"/>
      <c r="F201" s="9"/>
      <c r="G201" s="80"/>
      <c r="H201" s="80"/>
      <c r="I201" s="80"/>
      <c r="M201" s="76"/>
    </row>
    <row r="202" spans="1:13">
      <c r="A202" s="90"/>
      <c r="B202" s="38" t="s">
        <v>181</v>
      </c>
      <c r="C202" s="37"/>
      <c r="D202" s="62"/>
      <c r="E202" s="38"/>
      <c r="F202" s="38"/>
      <c r="G202" s="98">
        <v>155000</v>
      </c>
      <c r="H202" s="90"/>
      <c r="I202" s="90"/>
    </row>
    <row r="203" spans="1:13">
      <c r="A203" s="90"/>
      <c r="B203" s="38"/>
      <c r="C203" s="37"/>
      <c r="D203" s="62"/>
      <c r="E203" s="38"/>
      <c r="F203" s="38"/>
      <c r="G203" s="90"/>
      <c r="H203" s="90"/>
      <c r="I203" s="90"/>
    </row>
    <row r="204" spans="1:13">
      <c r="A204" s="104" t="s">
        <v>182</v>
      </c>
      <c r="B204" s="9" t="s">
        <v>192</v>
      </c>
      <c r="C204" s="9"/>
      <c r="D204" s="36"/>
      <c r="F204" s="38"/>
      <c r="G204" s="90">
        <v>5</v>
      </c>
      <c r="H204" s="90"/>
      <c r="I204" s="90"/>
    </row>
    <row r="205" spans="1:13">
      <c r="A205" s="105"/>
      <c r="B205" s="17" t="s">
        <v>193</v>
      </c>
      <c r="C205" s="17"/>
      <c r="D205" s="29"/>
      <c r="F205" s="38"/>
      <c r="G205" s="90"/>
      <c r="H205" s="90"/>
      <c r="I205" s="90"/>
    </row>
    <row r="206" spans="1:13">
      <c r="A206" s="105"/>
      <c r="B206" s="261"/>
      <c r="C206" s="261"/>
      <c r="D206" s="261"/>
      <c r="E206" s="261"/>
      <c r="F206" s="38"/>
      <c r="G206" s="90">
        <v>150</v>
      </c>
      <c r="H206" s="90"/>
      <c r="I206" s="90"/>
    </row>
    <row r="207" spans="1:13">
      <c r="A207" s="104" t="s">
        <v>183</v>
      </c>
      <c r="B207" s="18" t="s">
        <v>194</v>
      </c>
      <c r="C207" s="17"/>
      <c r="D207" s="29"/>
      <c r="F207" s="38"/>
      <c r="G207" s="90"/>
      <c r="H207" s="90"/>
      <c r="I207" s="90"/>
    </row>
    <row r="208" spans="1:13">
      <c r="A208" s="105"/>
      <c r="B208" s="17" t="s">
        <v>195</v>
      </c>
      <c r="C208" s="17"/>
      <c r="D208" s="29"/>
      <c r="F208" s="38"/>
      <c r="G208" s="90"/>
      <c r="H208" s="90"/>
      <c r="I208" s="90"/>
    </row>
    <row r="209" spans="1:9">
      <c r="A209" s="105"/>
      <c r="B209" s="261"/>
      <c r="C209" s="261"/>
      <c r="D209" s="261"/>
      <c r="E209" s="261"/>
      <c r="F209" s="38"/>
      <c r="G209" s="90"/>
      <c r="H209" s="90"/>
      <c r="I209" s="90"/>
    </row>
    <row r="210" spans="1:9">
      <c r="A210" s="104" t="s">
        <v>184</v>
      </c>
      <c r="B210" s="9" t="s">
        <v>196</v>
      </c>
      <c r="C210" s="9"/>
      <c r="D210" s="36"/>
      <c r="F210" s="38"/>
      <c r="G210" s="90">
        <v>31000</v>
      </c>
      <c r="H210" s="90"/>
      <c r="I210" s="90"/>
    </row>
    <row r="211" spans="1:9">
      <c r="A211" s="105"/>
      <c r="B211" s="11" t="s">
        <v>310</v>
      </c>
      <c r="C211" s="19"/>
      <c r="D211" s="29"/>
      <c r="F211" s="38"/>
      <c r="G211" s="90"/>
      <c r="H211" s="90"/>
      <c r="I211" s="90"/>
    </row>
    <row r="212" spans="1:9">
      <c r="A212" s="105" t="s">
        <v>185</v>
      </c>
      <c r="B212" s="11" t="s">
        <v>197</v>
      </c>
      <c r="C212" s="19"/>
      <c r="D212" s="29"/>
      <c r="F212" s="38"/>
      <c r="G212" s="90"/>
      <c r="H212" s="90"/>
      <c r="I212" s="90"/>
    </row>
    <row r="213" spans="1:9">
      <c r="A213" s="105"/>
      <c r="B213" s="11" t="s">
        <v>198</v>
      </c>
      <c r="C213" s="19"/>
      <c r="D213" s="29"/>
      <c r="F213" s="38"/>
      <c r="G213" s="90"/>
      <c r="H213" s="90"/>
      <c r="I213" s="90"/>
    </row>
    <row r="214" spans="1:9">
      <c r="A214" s="105"/>
      <c r="B214" s="286" t="s">
        <v>199</v>
      </c>
      <c r="C214" s="286"/>
      <c r="D214" s="59"/>
      <c r="F214" s="38"/>
      <c r="G214" s="90"/>
      <c r="H214" s="90"/>
      <c r="I214" s="90"/>
    </row>
    <row r="215" spans="1:9">
      <c r="A215" s="105"/>
      <c r="B215" s="261"/>
      <c r="C215" s="261"/>
      <c r="D215" s="261"/>
      <c r="E215" s="261"/>
      <c r="F215" s="38"/>
      <c r="G215" s="90"/>
      <c r="H215" s="90"/>
      <c r="I215" s="90"/>
    </row>
    <row r="216" spans="1:9">
      <c r="A216" s="104" t="s">
        <v>186</v>
      </c>
      <c r="B216" s="9" t="s">
        <v>200</v>
      </c>
      <c r="C216" s="9"/>
      <c r="D216" s="36"/>
      <c r="F216" s="38"/>
      <c r="G216" s="90">
        <v>13000</v>
      </c>
      <c r="H216" s="90"/>
      <c r="I216" s="90"/>
    </row>
    <row r="217" spans="1:9">
      <c r="A217" s="105"/>
      <c r="B217" s="10" t="s">
        <v>201</v>
      </c>
      <c r="C217" s="10"/>
      <c r="D217" s="60"/>
      <c r="F217" s="38"/>
      <c r="G217" s="90"/>
      <c r="H217" s="90"/>
      <c r="I217" s="90"/>
    </row>
    <row r="218" spans="1:9">
      <c r="A218" s="105"/>
      <c r="B218" s="10" t="s">
        <v>202</v>
      </c>
      <c r="C218" s="10"/>
      <c r="D218" s="60"/>
      <c r="F218" s="38"/>
      <c r="G218" s="90"/>
      <c r="H218" s="90"/>
      <c r="I218" s="90"/>
    </row>
    <row r="219" spans="1:9">
      <c r="A219" s="104" t="s">
        <v>187</v>
      </c>
      <c r="B219" s="18" t="s">
        <v>203</v>
      </c>
      <c r="C219" s="10"/>
      <c r="D219" s="60"/>
      <c r="F219" s="38"/>
      <c r="G219" s="90">
        <v>5000</v>
      </c>
      <c r="H219" s="90"/>
      <c r="I219" s="90"/>
    </row>
    <row r="220" spans="1:9">
      <c r="A220" s="105"/>
      <c r="B220" s="10" t="s">
        <v>204</v>
      </c>
      <c r="C220" s="10"/>
      <c r="D220" s="60"/>
      <c r="F220" s="38"/>
      <c r="G220" s="90"/>
      <c r="H220" s="90"/>
      <c r="I220" s="90"/>
    </row>
    <row r="221" spans="1:9">
      <c r="A221" s="105"/>
      <c r="B221" s="261"/>
      <c r="C221" s="261"/>
      <c r="D221" s="261"/>
      <c r="E221" s="261"/>
      <c r="F221" s="38"/>
      <c r="G221" s="90"/>
      <c r="H221" s="90"/>
      <c r="I221" s="90"/>
    </row>
    <row r="222" spans="1:9">
      <c r="A222" s="104" t="s">
        <v>188</v>
      </c>
      <c r="B222" s="18" t="s">
        <v>205</v>
      </c>
      <c r="C222" s="10"/>
      <c r="D222" s="60"/>
      <c r="F222" s="38"/>
      <c r="G222" s="90">
        <v>2000</v>
      </c>
      <c r="H222" s="90"/>
      <c r="I222" s="90"/>
    </row>
    <row r="223" spans="1:9">
      <c r="A223" s="105"/>
      <c r="B223" s="10" t="s">
        <v>206</v>
      </c>
      <c r="C223" s="10"/>
      <c r="D223" s="60"/>
      <c r="F223" s="38"/>
      <c r="G223" s="90"/>
      <c r="H223" s="90"/>
      <c r="I223" s="90"/>
    </row>
    <row r="224" spans="1:9">
      <c r="A224" s="105"/>
      <c r="C224" s="10"/>
      <c r="D224" s="60"/>
      <c r="F224" s="38"/>
      <c r="G224" s="90"/>
      <c r="H224" s="90"/>
      <c r="I224" s="90"/>
    </row>
    <row r="225" spans="1:9">
      <c r="A225" s="104" t="s">
        <v>189</v>
      </c>
      <c r="B225" s="9" t="s">
        <v>207</v>
      </c>
      <c r="C225" s="9"/>
      <c r="D225" s="36"/>
      <c r="F225" s="38"/>
      <c r="G225" s="90">
        <v>8000</v>
      </c>
      <c r="H225" s="90"/>
      <c r="I225" s="90"/>
    </row>
    <row r="226" spans="1:9">
      <c r="A226" s="105"/>
      <c r="B226" s="11" t="s">
        <v>311</v>
      </c>
      <c r="C226" s="17"/>
      <c r="D226" s="29"/>
      <c r="F226" s="38"/>
      <c r="G226" s="90"/>
      <c r="H226" s="90"/>
      <c r="I226" s="90"/>
    </row>
    <row r="227" spans="1:9" ht="15">
      <c r="A227" s="227"/>
      <c r="B227" s="263"/>
      <c r="C227" s="263"/>
      <c r="D227" s="263"/>
      <c r="E227" s="263"/>
      <c r="F227" s="208"/>
      <c r="G227" s="217"/>
      <c r="H227" s="217"/>
      <c r="I227" s="217"/>
    </row>
    <row r="228" spans="1:9">
      <c r="A228" s="15" t="s">
        <v>172</v>
      </c>
      <c r="B228" s="54" t="s">
        <v>174</v>
      </c>
      <c r="C228" s="54"/>
      <c r="D228" s="57"/>
      <c r="E228" s="54"/>
      <c r="F228" s="54"/>
      <c r="G228" s="258" t="s">
        <v>1</v>
      </c>
      <c r="H228" s="258" t="s">
        <v>2</v>
      </c>
      <c r="I228" s="258" t="s">
        <v>3</v>
      </c>
    </row>
    <row r="229" spans="1:9">
      <c r="A229" s="56" t="s">
        <v>173</v>
      </c>
      <c r="B229" s="55" t="s">
        <v>389</v>
      </c>
      <c r="C229" s="55"/>
      <c r="D229" s="58"/>
      <c r="E229" s="55"/>
      <c r="F229" s="55"/>
      <c r="G229" s="259"/>
      <c r="H229" s="259"/>
      <c r="I229" s="259"/>
    </row>
    <row r="230" spans="1:9">
      <c r="A230" s="145">
        <v>1</v>
      </c>
      <c r="B230" s="260">
        <v>2</v>
      </c>
      <c r="C230" s="260"/>
      <c r="D230" s="260"/>
      <c r="E230" s="260"/>
      <c r="F230" s="260"/>
      <c r="G230" s="145" t="s">
        <v>388</v>
      </c>
      <c r="H230" s="145">
        <v>4</v>
      </c>
      <c r="I230" s="145">
        <v>5</v>
      </c>
    </row>
    <row r="231" spans="1:9">
      <c r="A231" s="104" t="s">
        <v>190</v>
      </c>
      <c r="B231" s="21" t="s">
        <v>208</v>
      </c>
      <c r="C231" s="17"/>
      <c r="D231" s="29"/>
      <c r="F231" s="38"/>
      <c r="G231" s="90">
        <v>15000</v>
      </c>
      <c r="H231" s="90"/>
      <c r="I231" s="90"/>
    </row>
    <row r="232" spans="1:9">
      <c r="A232" s="105"/>
      <c r="B232" s="17" t="s">
        <v>209</v>
      </c>
      <c r="C232" s="17"/>
      <c r="D232" s="29"/>
      <c r="F232" s="38"/>
      <c r="G232" s="90"/>
      <c r="H232" s="90"/>
      <c r="I232" s="90"/>
    </row>
    <row r="233" spans="1:9">
      <c r="A233" s="105"/>
      <c r="B233" s="22" t="s">
        <v>210</v>
      </c>
      <c r="C233" s="17"/>
      <c r="D233" s="29"/>
      <c r="F233" s="38"/>
      <c r="G233" s="90"/>
      <c r="H233" s="90"/>
      <c r="I233" s="90"/>
    </row>
    <row r="234" spans="1:9">
      <c r="A234" s="105"/>
      <c r="B234" s="22" t="s">
        <v>211</v>
      </c>
      <c r="C234" s="17">
        <v>5000</v>
      </c>
      <c r="D234" s="29"/>
      <c r="F234" s="38"/>
      <c r="G234" s="90"/>
      <c r="H234" s="90"/>
      <c r="I234" s="90"/>
    </row>
    <row r="235" spans="1:9">
      <c r="A235" s="105"/>
      <c r="B235" s="22" t="s">
        <v>212</v>
      </c>
      <c r="C235" s="17">
        <v>2000</v>
      </c>
      <c r="D235" s="29"/>
      <c r="F235" s="38"/>
      <c r="G235" s="90"/>
      <c r="H235" s="90"/>
      <c r="I235" s="90"/>
    </row>
    <row r="236" spans="1:9">
      <c r="A236" s="105"/>
      <c r="B236" s="22" t="s">
        <v>213</v>
      </c>
      <c r="C236" s="17">
        <v>8000</v>
      </c>
      <c r="D236" s="29"/>
      <c r="F236" s="38"/>
      <c r="G236" s="90"/>
      <c r="H236" s="90"/>
      <c r="I236" s="90"/>
    </row>
    <row r="237" spans="1:9">
      <c r="A237" s="105"/>
      <c r="B237" s="261"/>
      <c r="C237" s="261"/>
      <c r="D237" s="261"/>
      <c r="E237" s="261"/>
      <c r="F237" s="38"/>
      <c r="G237" s="90"/>
      <c r="H237" s="90"/>
      <c r="I237" s="90"/>
    </row>
    <row r="238" spans="1:9">
      <c r="A238" s="104" t="s">
        <v>191</v>
      </c>
      <c r="B238" s="9" t="s">
        <v>214</v>
      </c>
      <c r="C238" s="9"/>
      <c r="D238" s="36"/>
      <c r="F238" s="38"/>
      <c r="G238" s="90">
        <v>5000</v>
      </c>
      <c r="H238" s="90"/>
      <c r="I238" s="90"/>
    </row>
    <row r="239" spans="1:9">
      <c r="A239" s="104"/>
      <c r="B239" s="24" t="s">
        <v>215</v>
      </c>
      <c r="C239" s="24"/>
      <c r="D239" s="61"/>
      <c r="F239" s="38"/>
      <c r="G239" s="90"/>
      <c r="H239" s="90"/>
      <c r="I239" s="90"/>
    </row>
    <row r="240" spans="1:9">
      <c r="A240" s="90"/>
      <c r="B240" s="11" t="s">
        <v>216</v>
      </c>
      <c r="C240" s="24"/>
      <c r="D240" s="61"/>
      <c r="F240" s="38"/>
      <c r="G240" s="90"/>
      <c r="H240" s="90"/>
      <c r="I240" s="90"/>
    </row>
    <row r="241" spans="1:9">
      <c r="A241" s="90"/>
      <c r="B241" s="261"/>
      <c r="C241" s="261"/>
      <c r="D241" s="261"/>
      <c r="E241" s="261"/>
      <c r="F241" s="38"/>
      <c r="G241" s="90"/>
      <c r="H241" s="90"/>
      <c r="I241" s="90"/>
    </row>
    <row r="242" spans="1:9">
      <c r="A242" s="104" t="s">
        <v>217</v>
      </c>
      <c r="B242" s="9" t="s">
        <v>243</v>
      </c>
      <c r="C242" s="9"/>
      <c r="D242" s="36"/>
      <c r="F242" s="33"/>
      <c r="G242" s="178">
        <v>600</v>
      </c>
      <c r="H242" s="90"/>
      <c r="I242" s="90"/>
    </row>
    <row r="243" spans="1:9">
      <c r="A243" s="105"/>
      <c r="B243" s="22" t="s">
        <v>244</v>
      </c>
      <c r="C243" s="17"/>
      <c r="D243" s="29"/>
      <c r="F243" s="81"/>
      <c r="G243" s="179"/>
      <c r="H243" s="90"/>
      <c r="I243" s="90"/>
    </row>
    <row r="244" spans="1:9">
      <c r="A244" s="105"/>
      <c r="B244" s="22" t="s">
        <v>245</v>
      </c>
      <c r="C244" s="17">
        <v>500</v>
      </c>
      <c r="D244" s="29"/>
      <c r="F244" s="81"/>
      <c r="G244" s="179"/>
      <c r="H244" s="90"/>
      <c r="I244" s="90"/>
    </row>
    <row r="245" spans="1:9">
      <c r="A245" s="105"/>
      <c r="B245" s="17" t="s">
        <v>246</v>
      </c>
      <c r="C245" s="17">
        <v>100</v>
      </c>
      <c r="D245" s="29"/>
      <c r="F245" s="33"/>
      <c r="G245" s="178"/>
      <c r="H245" s="90"/>
      <c r="I245" s="90"/>
    </row>
    <row r="246" spans="1:9">
      <c r="A246" s="105"/>
      <c r="B246" s="261"/>
      <c r="C246" s="261"/>
      <c r="D246" s="261"/>
      <c r="E246" s="261"/>
      <c r="F246" s="33"/>
      <c r="G246" s="178"/>
      <c r="H246" s="90"/>
      <c r="I246" s="90"/>
    </row>
    <row r="247" spans="1:9">
      <c r="A247" s="104" t="s">
        <v>218</v>
      </c>
      <c r="B247" s="9" t="s">
        <v>247</v>
      </c>
      <c r="C247" s="9"/>
      <c r="F247" s="33"/>
      <c r="G247" s="178">
        <v>50000</v>
      </c>
      <c r="H247" s="90"/>
      <c r="I247" s="90"/>
    </row>
    <row r="248" spans="1:9">
      <c r="A248" s="105"/>
      <c r="B248" s="264" t="s">
        <v>508</v>
      </c>
      <c r="C248" s="265"/>
      <c r="D248" s="60"/>
      <c r="F248" s="33"/>
      <c r="G248" s="178"/>
      <c r="H248" s="90"/>
      <c r="I248" s="90"/>
    </row>
    <row r="249" spans="1:9" ht="26.25" customHeight="1">
      <c r="A249" s="105"/>
      <c r="B249" s="143" t="s">
        <v>394</v>
      </c>
      <c r="C249" s="10">
        <v>20000</v>
      </c>
      <c r="D249" s="60"/>
      <c r="F249" s="33"/>
      <c r="G249" s="178"/>
      <c r="H249" s="90"/>
      <c r="I249" s="90"/>
    </row>
    <row r="250" spans="1:9">
      <c r="A250" s="105"/>
      <c r="B250" s="264" t="s">
        <v>248</v>
      </c>
      <c r="C250" s="265"/>
      <c r="D250" s="60"/>
      <c r="F250" s="33"/>
      <c r="G250" s="178"/>
      <c r="H250" s="90"/>
      <c r="I250" s="90"/>
    </row>
    <row r="251" spans="1:9">
      <c r="A251" s="105"/>
      <c r="B251" s="26" t="s">
        <v>249</v>
      </c>
      <c r="C251" s="10">
        <v>6000</v>
      </c>
      <c r="D251" s="60"/>
      <c r="F251" s="33"/>
      <c r="G251" s="178"/>
      <c r="H251" s="90"/>
      <c r="I251" s="90"/>
    </row>
    <row r="252" spans="1:9">
      <c r="A252" s="105"/>
      <c r="B252" s="27" t="s">
        <v>250</v>
      </c>
      <c r="C252" s="10">
        <v>11000</v>
      </c>
      <c r="D252" s="36"/>
      <c r="F252" s="33"/>
      <c r="G252" s="178"/>
      <c r="H252" s="90"/>
      <c r="I252" s="90"/>
    </row>
    <row r="253" spans="1:9">
      <c r="A253" s="105"/>
      <c r="B253" s="26" t="s">
        <v>251</v>
      </c>
      <c r="C253" s="10">
        <v>2000</v>
      </c>
      <c r="D253" s="60"/>
      <c r="F253" s="33"/>
      <c r="G253" s="178"/>
      <c r="H253" s="90"/>
      <c r="I253" s="90"/>
    </row>
    <row r="254" spans="1:9">
      <c r="A254" s="105"/>
      <c r="B254" s="261"/>
      <c r="C254" s="261"/>
      <c r="D254" s="261"/>
      <c r="E254" s="261"/>
      <c r="F254" s="33"/>
      <c r="G254" s="178"/>
      <c r="H254" s="90"/>
      <c r="I254" s="90"/>
    </row>
    <row r="255" spans="1:9" ht="15">
      <c r="A255" s="106" t="s">
        <v>219</v>
      </c>
      <c r="B255" s="28" t="s">
        <v>312</v>
      </c>
      <c r="C255" s="28"/>
      <c r="D255" s="63"/>
      <c r="F255" s="72"/>
      <c r="G255" s="93">
        <f>SUM(G204:G254)</f>
        <v>129755</v>
      </c>
      <c r="H255" s="90"/>
      <c r="I255" s="90"/>
    </row>
    <row r="256" spans="1:9">
      <c r="A256" s="104"/>
      <c r="B256" s="261"/>
      <c r="C256" s="261"/>
      <c r="D256" s="261"/>
      <c r="E256" s="261"/>
      <c r="F256" s="33"/>
      <c r="G256" s="178"/>
      <c r="H256" s="90"/>
      <c r="I256" s="90"/>
    </row>
    <row r="257" spans="1:9">
      <c r="A257" s="104" t="s">
        <v>220</v>
      </c>
      <c r="B257" s="9" t="s">
        <v>252</v>
      </c>
      <c r="C257" s="9"/>
      <c r="D257" s="36"/>
      <c r="F257" s="33"/>
      <c r="G257" s="178">
        <v>13500</v>
      </c>
      <c r="H257" s="90"/>
      <c r="I257" s="90"/>
    </row>
    <row r="258" spans="1:9">
      <c r="A258" s="105"/>
      <c r="B258" s="17" t="s">
        <v>253</v>
      </c>
      <c r="C258" s="17"/>
      <c r="D258" s="29"/>
      <c r="F258" s="33"/>
      <c r="G258" s="178"/>
      <c r="H258" s="90"/>
      <c r="I258" s="90"/>
    </row>
    <row r="259" spans="1:9">
      <c r="A259" s="105"/>
      <c r="B259" s="17" t="s">
        <v>254</v>
      </c>
      <c r="C259" s="17"/>
      <c r="D259" s="29"/>
      <c r="F259" s="33"/>
      <c r="G259" s="178"/>
      <c r="H259" s="90"/>
      <c r="I259" s="90"/>
    </row>
    <row r="260" spans="1:9">
      <c r="A260" s="105"/>
      <c r="B260" s="261"/>
      <c r="C260" s="261"/>
      <c r="D260" s="261"/>
      <c r="E260" s="261"/>
      <c r="F260" s="33"/>
      <c r="G260" s="178"/>
      <c r="H260" s="90"/>
      <c r="I260" s="90"/>
    </row>
    <row r="261" spans="1:9">
      <c r="A261" s="104" t="s">
        <v>221</v>
      </c>
      <c r="B261" s="9" t="s">
        <v>255</v>
      </c>
      <c r="C261" s="9"/>
      <c r="D261" s="36"/>
      <c r="F261" s="33"/>
      <c r="G261" s="178">
        <v>7344</v>
      </c>
      <c r="H261" s="90"/>
      <c r="I261" s="90"/>
    </row>
    <row r="262" spans="1:9">
      <c r="A262" s="105"/>
      <c r="B262" s="30" t="s">
        <v>256</v>
      </c>
      <c r="C262" s="17"/>
      <c r="D262" s="29"/>
      <c r="F262" s="33"/>
      <c r="G262" s="178"/>
      <c r="H262" s="90"/>
      <c r="I262" s="90"/>
    </row>
    <row r="263" spans="1:9">
      <c r="A263" s="104"/>
      <c r="B263" s="24" t="s">
        <v>257</v>
      </c>
      <c r="C263" s="9"/>
      <c r="D263" s="36"/>
      <c r="F263" s="33"/>
      <c r="G263" s="178"/>
      <c r="H263" s="90"/>
      <c r="I263" s="90"/>
    </row>
    <row r="264" spans="1:9">
      <c r="A264" s="104"/>
      <c r="B264" s="261"/>
      <c r="C264" s="261"/>
      <c r="D264" s="261"/>
      <c r="E264" s="261"/>
      <c r="F264" s="33"/>
      <c r="G264" s="178"/>
      <c r="H264" s="90"/>
      <c r="I264" s="90"/>
    </row>
    <row r="265" spans="1:9">
      <c r="A265" s="104" t="s">
        <v>222</v>
      </c>
      <c r="B265" s="9" t="s">
        <v>258</v>
      </c>
      <c r="C265" s="9"/>
      <c r="D265" s="36"/>
      <c r="F265" s="33"/>
      <c r="G265" s="178">
        <v>58274</v>
      </c>
      <c r="H265" s="90"/>
      <c r="I265" s="90"/>
    </row>
    <row r="266" spans="1:9">
      <c r="A266" s="105"/>
      <c r="B266" s="17" t="s">
        <v>259</v>
      </c>
      <c r="C266" s="17">
        <v>20000</v>
      </c>
      <c r="D266" s="29"/>
      <c r="F266" s="33"/>
      <c r="G266" s="178"/>
      <c r="H266" s="90"/>
      <c r="I266" s="90"/>
    </row>
    <row r="267" spans="1:9">
      <c r="A267" s="105"/>
      <c r="B267" s="17" t="s">
        <v>260</v>
      </c>
      <c r="C267" s="17">
        <v>30660</v>
      </c>
      <c r="D267" s="29"/>
      <c r="F267" s="33"/>
      <c r="G267" s="178"/>
      <c r="H267" s="90"/>
      <c r="I267" s="90"/>
    </row>
    <row r="268" spans="1:9">
      <c r="A268" s="105"/>
      <c r="B268" s="17" t="s">
        <v>261</v>
      </c>
      <c r="C268" s="17">
        <v>22992</v>
      </c>
      <c r="D268" s="29"/>
      <c r="F268" s="33"/>
      <c r="G268" s="178"/>
      <c r="H268" s="90"/>
      <c r="I268" s="90"/>
    </row>
    <row r="269" spans="1:9">
      <c r="A269" s="105"/>
      <c r="B269" s="17" t="s">
        <v>262</v>
      </c>
      <c r="C269" s="17">
        <v>1719</v>
      </c>
      <c r="D269" s="29"/>
      <c r="F269" s="33"/>
      <c r="G269" s="178"/>
      <c r="H269" s="90"/>
      <c r="I269" s="90"/>
    </row>
    <row r="270" spans="1:9">
      <c r="A270" s="105"/>
      <c r="B270" s="17" t="s">
        <v>263</v>
      </c>
      <c r="C270" s="17">
        <v>959</v>
      </c>
      <c r="D270" s="29"/>
      <c r="F270" s="33"/>
      <c r="G270" s="178"/>
      <c r="H270" s="90"/>
      <c r="I270" s="90"/>
    </row>
    <row r="271" spans="1:9">
      <c r="A271" s="228"/>
      <c r="B271" s="229" t="s">
        <v>264</v>
      </c>
      <c r="C271" s="229">
        <v>1920</v>
      </c>
      <c r="D271" s="230"/>
      <c r="E271" s="231"/>
      <c r="F271" s="232"/>
      <c r="G271" s="233"/>
      <c r="H271" s="217"/>
      <c r="I271" s="217"/>
    </row>
    <row r="272" spans="1:9">
      <c r="A272" s="15" t="s">
        <v>172</v>
      </c>
      <c r="B272" s="54" t="s">
        <v>174</v>
      </c>
      <c r="C272" s="54"/>
      <c r="D272" s="57"/>
      <c r="E272" s="54"/>
      <c r="F272" s="54"/>
      <c r="G272" s="258" t="s">
        <v>1</v>
      </c>
      <c r="H272" s="258" t="s">
        <v>2</v>
      </c>
      <c r="I272" s="258" t="s">
        <v>3</v>
      </c>
    </row>
    <row r="273" spans="1:12">
      <c r="A273" s="56" t="s">
        <v>173</v>
      </c>
      <c r="B273" s="55" t="s">
        <v>389</v>
      </c>
      <c r="C273" s="55"/>
      <c r="D273" s="58"/>
      <c r="E273" s="55"/>
      <c r="F273" s="55"/>
      <c r="G273" s="259"/>
      <c r="H273" s="259"/>
      <c r="I273" s="259"/>
    </row>
    <row r="274" spans="1:12">
      <c r="A274" s="145">
        <v>1</v>
      </c>
      <c r="B274" s="260">
        <v>2</v>
      </c>
      <c r="C274" s="260"/>
      <c r="D274" s="260"/>
      <c r="E274" s="260"/>
      <c r="F274" s="260"/>
      <c r="G274" s="145" t="s">
        <v>388</v>
      </c>
      <c r="H274" s="145">
        <v>4</v>
      </c>
      <c r="I274" s="145">
        <v>5</v>
      </c>
    </row>
    <row r="275" spans="1:12">
      <c r="A275" s="104" t="s">
        <v>223</v>
      </c>
      <c r="B275" s="34" t="s">
        <v>393</v>
      </c>
      <c r="C275"/>
      <c r="D275"/>
      <c r="F275"/>
      <c r="G275" s="98">
        <v>79118</v>
      </c>
      <c r="H275" s="90"/>
      <c r="I275" s="90"/>
    </row>
    <row r="276" spans="1:12">
      <c r="A276" s="104"/>
      <c r="B276" s="142"/>
      <c r="C276" s="142"/>
      <c r="D276" s="142"/>
      <c r="E276" s="142"/>
      <c r="F276"/>
      <c r="G276" s="90"/>
      <c r="H276" s="90"/>
      <c r="I276" s="90"/>
    </row>
    <row r="277" spans="1:12">
      <c r="A277" s="104" t="s">
        <v>224</v>
      </c>
      <c r="B277" s="9" t="s">
        <v>265</v>
      </c>
      <c r="C277" s="9"/>
      <c r="D277" s="36"/>
      <c r="F277" s="33"/>
      <c r="G277" s="90">
        <v>484050</v>
      </c>
      <c r="H277" s="90"/>
      <c r="I277" s="90"/>
    </row>
    <row r="278" spans="1:12">
      <c r="A278" s="105"/>
      <c r="B278" s="17" t="s">
        <v>266</v>
      </c>
      <c r="C278" s="11" t="s">
        <v>514</v>
      </c>
      <c r="E278" s="42">
        <v>119668</v>
      </c>
      <c r="F278" s="33"/>
      <c r="H278" s="90"/>
      <c r="I278" s="90"/>
      <c r="L278" s="101"/>
    </row>
    <row r="279" spans="1:12">
      <c r="A279" s="105"/>
      <c r="B279" s="17" t="s">
        <v>267</v>
      </c>
      <c r="C279" s="11" t="s">
        <v>314</v>
      </c>
      <c r="E279" s="42"/>
      <c r="F279" s="33"/>
      <c r="G279" s="90"/>
      <c r="H279" s="90"/>
      <c r="I279" s="90"/>
    </row>
    <row r="280" spans="1:12">
      <c r="A280" s="105"/>
      <c r="B280" s="17" t="s">
        <v>268</v>
      </c>
      <c r="C280" s="11" t="s">
        <v>515</v>
      </c>
      <c r="E280" s="42">
        <v>35496</v>
      </c>
      <c r="F280" s="33"/>
      <c r="G280" s="90"/>
      <c r="H280" s="90"/>
      <c r="I280" s="90"/>
      <c r="K280" s="17"/>
    </row>
    <row r="281" spans="1:12">
      <c r="A281" s="105"/>
      <c r="B281" s="25" t="s">
        <v>313</v>
      </c>
      <c r="C281" s="25" t="s">
        <v>516</v>
      </c>
      <c r="D281" s="59"/>
      <c r="E281" s="42">
        <v>19527</v>
      </c>
      <c r="F281" s="33"/>
      <c r="G281" s="90"/>
      <c r="H281" s="90"/>
      <c r="I281" s="90"/>
    </row>
    <row r="282" spans="1:12">
      <c r="A282" s="105"/>
      <c r="B282" s="32" t="s">
        <v>269</v>
      </c>
      <c r="E282" s="11">
        <v>260000</v>
      </c>
      <c r="F282" s="33"/>
      <c r="G282" s="90"/>
      <c r="H282" s="90"/>
      <c r="I282" s="90"/>
      <c r="L282" s="28"/>
    </row>
    <row r="283" spans="1:12">
      <c r="A283" s="105"/>
      <c r="B283" s="32" t="s">
        <v>270</v>
      </c>
      <c r="E283" s="11">
        <v>-36000</v>
      </c>
      <c r="F283" s="33"/>
      <c r="G283" s="90"/>
      <c r="H283" s="90"/>
      <c r="I283" s="90"/>
    </row>
    <row r="284" spans="1:12">
      <c r="A284" s="105"/>
      <c r="B284" s="25" t="s">
        <v>271</v>
      </c>
      <c r="E284" s="11">
        <v>240000</v>
      </c>
      <c r="F284" s="33"/>
      <c r="G284" s="90"/>
      <c r="H284" s="90"/>
      <c r="I284" s="90"/>
    </row>
    <row r="285" spans="1:12">
      <c r="A285" s="105"/>
      <c r="B285" s="32" t="s">
        <v>270</v>
      </c>
      <c r="E285" s="11">
        <v>-114750</v>
      </c>
      <c r="F285" s="33"/>
      <c r="G285" s="90"/>
      <c r="H285" s="90"/>
      <c r="I285" s="90"/>
    </row>
    <row r="286" spans="1:12">
      <c r="A286" s="105"/>
      <c r="B286" s="32"/>
      <c r="F286" s="33"/>
      <c r="G286" s="90"/>
      <c r="H286" s="90"/>
      <c r="I286" s="90"/>
    </row>
    <row r="287" spans="1:12">
      <c r="A287" s="104" t="s">
        <v>225</v>
      </c>
      <c r="B287" s="17" t="s">
        <v>272</v>
      </c>
      <c r="C287" s="17"/>
      <c r="D287" s="29"/>
      <c r="F287" s="33"/>
      <c r="G287" s="90">
        <v>356000</v>
      </c>
      <c r="H287" s="90"/>
      <c r="I287" s="90"/>
    </row>
    <row r="288" spans="1:12">
      <c r="A288" s="104"/>
      <c r="B288" s="17" t="s">
        <v>273</v>
      </c>
      <c r="C288" s="17">
        <v>500000</v>
      </c>
      <c r="D288" s="29"/>
      <c r="F288" s="33"/>
      <c r="G288" s="90"/>
      <c r="H288" s="90"/>
      <c r="I288" s="90"/>
    </row>
    <row r="289" spans="1:9">
      <c r="B289" s="25" t="s">
        <v>274</v>
      </c>
      <c r="C289" s="17">
        <v>-144000</v>
      </c>
      <c r="D289" s="29"/>
      <c r="F289" s="33"/>
      <c r="G289" s="90"/>
      <c r="H289" s="90"/>
      <c r="I289" s="90"/>
    </row>
    <row r="290" spans="1:9">
      <c r="B290" s="25"/>
      <c r="C290" s="17"/>
      <c r="D290" s="29"/>
      <c r="G290" s="178"/>
      <c r="H290" s="90"/>
      <c r="I290" s="90"/>
    </row>
    <row r="291" spans="1:9">
      <c r="A291" s="104" t="s">
        <v>323</v>
      </c>
      <c r="B291" s="9" t="s">
        <v>275</v>
      </c>
      <c r="C291" s="9"/>
      <c r="D291" s="36"/>
      <c r="G291" s="178">
        <v>10000</v>
      </c>
      <c r="H291" s="90"/>
      <c r="I291" s="90"/>
    </row>
    <row r="292" spans="1:9">
      <c r="A292" s="105"/>
      <c r="B292" s="17" t="s">
        <v>276</v>
      </c>
      <c r="C292" s="17"/>
      <c r="D292" s="29"/>
      <c r="G292" s="178"/>
      <c r="H292" s="90"/>
      <c r="I292" s="90"/>
    </row>
    <row r="293" spans="1:9">
      <c r="A293" s="105"/>
      <c r="B293" s="261"/>
      <c r="C293" s="261"/>
      <c r="D293" s="261"/>
      <c r="E293" s="261"/>
      <c r="G293" s="178"/>
      <c r="H293" s="90"/>
      <c r="I293" s="90"/>
    </row>
    <row r="294" spans="1:9">
      <c r="A294" s="104" t="s">
        <v>226</v>
      </c>
      <c r="B294" s="9" t="s">
        <v>277</v>
      </c>
      <c r="C294" s="9"/>
      <c r="D294" s="36"/>
      <c r="G294" s="178">
        <v>140000</v>
      </c>
      <c r="H294" s="90"/>
      <c r="I294" s="90"/>
    </row>
    <row r="295" spans="1:9">
      <c r="A295" s="105"/>
      <c r="B295" s="24" t="s">
        <v>278</v>
      </c>
      <c r="C295" s="17"/>
      <c r="D295" s="29"/>
      <c r="G295" s="178"/>
      <c r="H295" s="90"/>
      <c r="I295" s="90"/>
    </row>
    <row r="296" spans="1:9">
      <c r="A296" s="105"/>
      <c r="B296" s="261"/>
      <c r="C296" s="261"/>
      <c r="D296" s="261"/>
      <c r="E296" s="261"/>
      <c r="G296" s="178"/>
      <c r="H296" s="90"/>
      <c r="I296" s="90"/>
    </row>
    <row r="297" spans="1:9">
      <c r="A297" s="104" t="s">
        <v>227</v>
      </c>
      <c r="B297" s="9" t="s">
        <v>279</v>
      </c>
      <c r="C297" s="9"/>
      <c r="D297" s="36"/>
      <c r="G297" s="178">
        <v>87000</v>
      </c>
      <c r="H297" s="90"/>
      <c r="I297" s="90"/>
    </row>
    <row r="298" spans="1:9">
      <c r="A298" s="105"/>
      <c r="B298" s="11" t="s">
        <v>280</v>
      </c>
      <c r="C298" s="17"/>
      <c r="D298" s="29"/>
      <c r="G298" s="178"/>
      <c r="H298" s="90"/>
      <c r="I298" s="90"/>
    </row>
    <row r="299" spans="1:9">
      <c r="A299" s="105"/>
      <c r="B299" s="261"/>
      <c r="C299" s="261"/>
      <c r="D299" s="261"/>
      <c r="E299" s="261"/>
      <c r="G299" s="178"/>
      <c r="H299" s="90"/>
      <c r="I299" s="90"/>
    </row>
    <row r="300" spans="1:9">
      <c r="A300" s="104" t="s">
        <v>228</v>
      </c>
      <c r="B300" s="34" t="s">
        <v>281</v>
      </c>
      <c r="C300" s="17"/>
      <c r="D300" s="29"/>
      <c r="G300" s="178">
        <v>5000</v>
      </c>
      <c r="H300" s="90"/>
      <c r="I300" s="90"/>
    </row>
    <row r="301" spans="1:9">
      <c r="A301" s="104"/>
      <c r="B301" s="35" t="s">
        <v>282</v>
      </c>
      <c r="C301" s="17"/>
      <c r="D301" s="29"/>
      <c r="G301" s="178"/>
      <c r="H301" s="90"/>
      <c r="I301" s="90"/>
    </row>
    <row r="302" spans="1:9">
      <c r="A302" s="105"/>
      <c r="B302" s="261"/>
      <c r="C302" s="261"/>
      <c r="D302" s="261"/>
      <c r="E302" s="261"/>
      <c r="G302" s="178"/>
      <c r="H302" s="90"/>
      <c r="I302" s="90"/>
    </row>
    <row r="303" spans="1:9">
      <c r="A303" s="107" t="s">
        <v>229</v>
      </c>
      <c r="B303" s="9" t="s">
        <v>283</v>
      </c>
      <c r="C303" s="9"/>
      <c r="D303" s="36"/>
      <c r="G303" s="178">
        <v>14000</v>
      </c>
      <c r="H303" s="90"/>
      <c r="I303" s="90"/>
    </row>
    <row r="304" spans="1:9">
      <c r="A304" s="108"/>
      <c r="B304" s="25" t="s">
        <v>284</v>
      </c>
      <c r="C304" s="24"/>
      <c r="D304" s="61"/>
      <c r="G304" s="178"/>
      <c r="H304" s="90"/>
      <c r="I304" s="90"/>
    </row>
    <row r="305" spans="1:9">
      <c r="A305" s="109"/>
      <c r="B305" s="261"/>
      <c r="C305" s="261"/>
      <c r="D305" s="261"/>
      <c r="E305" s="261"/>
      <c r="G305" s="178"/>
      <c r="H305" s="90"/>
      <c r="I305" s="90"/>
    </row>
    <row r="306" spans="1:9">
      <c r="A306" s="107" t="s">
        <v>230</v>
      </c>
      <c r="B306" s="9" t="s">
        <v>285</v>
      </c>
      <c r="C306" s="9"/>
      <c r="D306" s="36"/>
      <c r="G306" s="178">
        <v>18000</v>
      </c>
      <c r="H306" s="90"/>
      <c r="I306" s="90"/>
    </row>
    <row r="307" spans="1:9">
      <c r="A307" s="105"/>
      <c r="B307" s="22" t="s">
        <v>286</v>
      </c>
      <c r="C307" s="17">
        <v>2000</v>
      </c>
      <c r="D307" s="29"/>
      <c r="G307" s="178"/>
      <c r="H307" s="90"/>
      <c r="I307" s="90"/>
    </row>
    <row r="308" spans="1:9">
      <c r="A308" s="105"/>
      <c r="B308" s="22" t="s">
        <v>287</v>
      </c>
      <c r="C308" s="17">
        <v>6181</v>
      </c>
      <c r="D308" s="29"/>
      <c r="F308" s="33"/>
      <c r="G308" s="90"/>
      <c r="H308" s="90"/>
      <c r="I308" s="90"/>
    </row>
    <row r="309" spans="1:9">
      <c r="A309" s="105"/>
      <c r="B309" s="22" t="s">
        <v>315</v>
      </c>
      <c r="C309" s="17">
        <v>6811</v>
      </c>
      <c r="D309" s="29"/>
      <c r="F309" s="33"/>
      <c r="G309" s="90"/>
      <c r="H309" s="90"/>
      <c r="I309" s="90"/>
    </row>
    <row r="310" spans="1:9">
      <c r="A310" s="105"/>
      <c r="B310" s="22" t="s">
        <v>316</v>
      </c>
      <c r="C310" s="17">
        <v>1207</v>
      </c>
      <c r="D310" s="29"/>
      <c r="F310" s="33"/>
      <c r="G310" s="90"/>
      <c r="H310" s="90"/>
      <c r="I310" s="90"/>
    </row>
    <row r="311" spans="1:9">
      <c r="A311" s="105"/>
      <c r="B311" s="22" t="s">
        <v>317</v>
      </c>
      <c r="D311" s="29"/>
      <c r="F311" s="33"/>
      <c r="G311" s="90"/>
      <c r="H311" s="90"/>
      <c r="I311" s="90"/>
    </row>
    <row r="312" spans="1:9">
      <c r="A312" s="105"/>
      <c r="B312" s="22" t="s">
        <v>318</v>
      </c>
      <c r="C312" s="17">
        <v>1801</v>
      </c>
      <c r="D312" s="29"/>
      <c r="F312" s="33"/>
      <c r="G312" s="90"/>
      <c r="H312" s="90"/>
      <c r="I312" s="90"/>
    </row>
    <row r="313" spans="1:9">
      <c r="A313" s="105"/>
      <c r="B313" s="17"/>
      <c r="C313" s="22"/>
      <c r="D313" s="29"/>
      <c r="G313" s="178"/>
      <c r="H313" s="90"/>
      <c r="I313" s="90"/>
    </row>
    <row r="314" spans="1:9">
      <c r="A314" s="104" t="s">
        <v>231</v>
      </c>
      <c r="B314" s="9" t="s">
        <v>288</v>
      </c>
      <c r="C314" s="9"/>
      <c r="D314" s="36"/>
      <c r="G314" s="178">
        <v>130950</v>
      </c>
      <c r="H314" s="90"/>
      <c r="I314" s="90"/>
    </row>
    <row r="315" spans="1:9">
      <c r="A315" s="105"/>
      <c r="B315" s="22" t="s">
        <v>289</v>
      </c>
      <c r="C315" s="17">
        <v>40000</v>
      </c>
      <c r="D315" s="29"/>
      <c r="G315" s="178"/>
      <c r="H315" s="90"/>
      <c r="I315" s="90"/>
    </row>
    <row r="316" spans="1:9">
      <c r="A316" s="228"/>
      <c r="B316" s="234" t="s">
        <v>290</v>
      </c>
      <c r="C316" s="229"/>
      <c r="D316" s="230"/>
      <c r="E316" s="231"/>
      <c r="F316" s="231"/>
      <c r="G316" s="233"/>
      <c r="H316" s="217"/>
      <c r="I316" s="217"/>
    </row>
    <row r="317" spans="1:9">
      <c r="A317" s="15" t="s">
        <v>172</v>
      </c>
      <c r="B317" s="54" t="s">
        <v>174</v>
      </c>
      <c r="C317" s="54"/>
      <c r="D317" s="57"/>
      <c r="E317" s="54"/>
      <c r="F317" s="54"/>
      <c r="G317" s="258" t="s">
        <v>1</v>
      </c>
      <c r="H317" s="258" t="s">
        <v>2</v>
      </c>
      <c r="I317" s="258" t="s">
        <v>3</v>
      </c>
    </row>
    <row r="318" spans="1:9">
      <c r="A318" s="56" t="s">
        <v>173</v>
      </c>
      <c r="B318" s="55" t="s">
        <v>389</v>
      </c>
      <c r="C318" s="55"/>
      <c r="D318" s="58"/>
      <c r="E318" s="55"/>
      <c r="F318" s="55"/>
      <c r="G318" s="259"/>
      <c r="H318" s="259"/>
      <c r="I318" s="259"/>
    </row>
    <row r="319" spans="1:9">
      <c r="A319" s="145">
        <v>1</v>
      </c>
      <c r="B319" s="260">
        <v>2</v>
      </c>
      <c r="C319" s="260"/>
      <c r="D319" s="260"/>
      <c r="E319" s="260"/>
      <c r="F319" s="260"/>
      <c r="G319" s="145" t="s">
        <v>388</v>
      </c>
      <c r="H319" s="145">
        <v>4</v>
      </c>
      <c r="I319" s="145">
        <v>5</v>
      </c>
    </row>
    <row r="320" spans="1:9">
      <c r="A320" s="104" t="s">
        <v>231</v>
      </c>
      <c r="B320" s="9" t="s">
        <v>288</v>
      </c>
      <c r="C320" s="9"/>
      <c r="D320" s="29"/>
      <c r="G320" s="178"/>
      <c r="H320" s="90"/>
      <c r="I320" s="90"/>
    </row>
    <row r="321" spans="1:9">
      <c r="A321" s="105"/>
      <c r="B321" s="22" t="s">
        <v>319</v>
      </c>
      <c r="C321" s="17">
        <v>13000</v>
      </c>
      <c r="D321" s="29"/>
      <c r="G321" s="178"/>
      <c r="H321" s="90"/>
      <c r="I321" s="90"/>
    </row>
    <row r="322" spans="1:9">
      <c r="A322" s="105"/>
      <c r="B322" s="22" t="s">
        <v>291</v>
      </c>
      <c r="C322" s="17">
        <v>4000</v>
      </c>
      <c r="D322" s="29"/>
      <c r="G322" s="178"/>
      <c r="H322" s="90"/>
      <c r="I322" s="90"/>
    </row>
    <row r="323" spans="1:9">
      <c r="A323" s="105"/>
      <c r="B323" s="22" t="s">
        <v>292</v>
      </c>
      <c r="C323" s="17">
        <v>3000</v>
      </c>
      <c r="D323" s="29"/>
      <c r="G323" s="178"/>
      <c r="H323" s="90"/>
      <c r="I323" s="90"/>
    </row>
    <row r="324" spans="1:9">
      <c r="A324" s="105"/>
      <c r="B324" s="22" t="s">
        <v>293</v>
      </c>
      <c r="C324" s="17">
        <v>12000</v>
      </c>
      <c r="D324" s="29"/>
      <c r="G324" s="178"/>
      <c r="H324" s="90"/>
      <c r="I324" s="90"/>
    </row>
    <row r="325" spans="1:9">
      <c r="A325" s="105"/>
      <c r="B325" s="22" t="s">
        <v>294</v>
      </c>
      <c r="C325" s="17">
        <v>8000</v>
      </c>
      <c r="D325" s="29"/>
      <c r="G325" s="178"/>
      <c r="H325" s="90"/>
      <c r="I325" s="90"/>
    </row>
    <row r="326" spans="1:9">
      <c r="A326" s="105"/>
      <c r="B326" s="22" t="s">
        <v>295</v>
      </c>
      <c r="C326" s="35">
        <v>30000</v>
      </c>
      <c r="D326" s="65"/>
      <c r="G326" s="178"/>
      <c r="H326" s="90"/>
      <c r="I326" s="90"/>
    </row>
    <row r="327" spans="1:9">
      <c r="A327" s="105"/>
      <c r="B327" s="23" t="s">
        <v>296</v>
      </c>
      <c r="C327" s="17">
        <v>15000</v>
      </c>
      <c r="D327" s="29"/>
      <c r="G327" s="178"/>
      <c r="H327" s="90"/>
      <c r="I327" s="90"/>
    </row>
    <row r="328" spans="1:9">
      <c r="A328" s="105"/>
      <c r="B328" s="23" t="s">
        <v>297</v>
      </c>
      <c r="C328" s="32">
        <v>5000</v>
      </c>
      <c r="D328" s="66"/>
      <c r="G328" s="178"/>
      <c r="H328" s="90"/>
      <c r="I328" s="90"/>
    </row>
    <row r="329" spans="1:9">
      <c r="A329" s="105"/>
      <c r="B329" s="22" t="s">
        <v>298</v>
      </c>
      <c r="C329" s="17"/>
      <c r="D329" s="29"/>
      <c r="G329" s="178"/>
      <c r="H329" s="90"/>
      <c r="I329" s="90"/>
    </row>
    <row r="330" spans="1:9">
      <c r="A330" s="105"/>
      <c r="B330" s="22" t="s">
        <v>321</v>
      </c>
      <c r="C330" s="17">
        <v>210</v>
      </c>
      <c r="D330" s="29"/>
      <c r="G330" s="178"/>
      <c r="H330" s="90"/>
      <c r="I330" s="90"/>
    </row>
    <row r="331" spans="1:9">
      <c r="A331" s="105"/>
      <c r="B331" s="22" t="s">
        <v>322</v>
      </c>
      <c r="C331" s="17">
        <v>240</v>
      </c>
      <c r="D331" s="29"/>
      <c r="G331" s="178"/>
      <c r="H331" s="90"/>
      <c r="I331" s="90"/>
    </row>
    <row r="332" spans="1:9">
      <c r="A332" s="105"/>
      <c r="B332" s="22" t="s">
        <v>320</v>
      </c>
      <c r="C332" s="17">
        <v>500</v>
      </c>
      <c r="D332" s="29"/>
      <c r="G332" s="178"/>
      <c r="H332" s="90"/>
      <c r="I332" s="90"/>
    </row>
    <row r="333" spans="1:9">
      <c r="A333" s="105"/>
      <c r="B333" s="22"/>
      <c r="C333" s="17"/>
      <c r="D333" s="29"/>
      <c r="G333" s="178"/>
      <c r="H333" s="90"/>
      <c r="I333" s="90"/>
    </row>
    <row r="334" spans="1:9">
      <c r="A334" s="104" t="s">
        <v>509</v>
      </c>
      <c r="B334" s="43" t="s">
        <v>324</v>
      </c>
      <c r="C334" s="17"/>
      <c r="D334" s="29"/>
      <c r="G334" s="178">
        <v>20000</v>
      </c>
      <c r="H334" s="90"/>
      <c r="I334" s="90"/>
    </row>
    <row r="335" spans="1:9">
      <c r="A335" s="105"/>
      <c r="B335" s="261"/>
      <c r="C335" s="261"/>
      <c r="D335" s="261"/>
      <c r="E335" s="261"/>
      <c r="G335" s="178"/>
      <c r="H335" s="90"/>
      <c r="I335" s="90"/>
    </row>
    <row r="336" spans="1:9" ht="15">
      <c r="A336" s="110" t="s">
        <v>510</v>
      </c>
      <c r="B336" s="31" t="s">
        <v>325</v>
      </c>
      <c r="C336" s="31"/>
      <c r="D336" s="64"/>
      <c r="G336" s="92">
        <f>SUM(G277+G291+G294+G297+G300+G303+G306+G314+G329+G334)</f>
        <v>909000</v>
      </c>
      <c r="H336" s="90"/>
      <c r="I336" s="90"/>
    </row>
    <row r="337" spans="1:9" ht="12.75" customHeight="1">
      <c r="A337" s="104"/>
      <c r="B337" s="11"/>
      <c r="C337" s="17"/>
      <c r="D337" s="29"/>
      <c r="F337" s="33"/>
      <c r="G337" s="90"/>
      <c r="H337" s="90"/>
      <c r="I337" s="90"/>
    </row>
    <row r="338" spans="1:9">
      <c r="A338" s="104" t="s">
        <v>232</v>
      </c>
      <c r="B338" s="9" t="s">
        <v>299</v>
      </c>
      <c r="C338" s="9"/>
      <c r="D338" s="36"/>
      <c r="G338" s="178">
        <v>280927</v>
      </c>
      <c r="H338" s="90"/>
      <c r="I338" s="90"/>
    </row>
    <row r="339" spans="1:9">
      <c r="A339" s="104"/>
      <c r="B339" s="9" t="s">
        <v>326</v>
      </c>
      <c r="C339" s="9"/>
      <c r="D339" s="36"/>
      <c r="G339" s="178"/>
      <c r="H339" s="90"/>
      <c r="I339" s="90"/>
    </row>
    <row r="340" spans="1:9">
      <c r="A340" s="104"/>
      <c r="B340" s="261"/>
      <c r="C340" s="261"/>
      <c r="D340" s="261"/>
      <c r="E340" s="261"/>
      <c r="G340" s="178"/>
      <c r="H340" s="90"/>
      <c r="I340" s="90"/>
    </row>
    <row r="341" spans="1:9">
      <c r="A341" s="104" t="s">
        <v>233</v>
      </c>
      <c r="B341" s="9" t="s">
        <v>300</v>
      </c>
      <c r="C341" s="9"/>
      <c r="D341" s="36"/>
      <c r="G341" s="178">
        <v>30000</v>
      </c>
      <c r="H341" s="90"/>
      <c r="I341" s="90"/>
    </row>
    <row r="342" spans="1:9">
      <c r="A342" s="105"/>
      <c r="B342" s="17" t="s">
        <v>301</v>
      </c>
      <c r="C342" s="17"/>
      <c r="D342" s="29"/>
      <c r="G342" s="178"/>
      <c r="H342" s="90"/>
      <c r="I342" s="90"/>
    </row>
    <row r="343" spans="1:9">
      <c r="A343" s="105"/>
      <c r="B343" s="261"/>
      <c r="C343" s="261"/>
      <c r="D343" s="261"/>
      <c r="E343" s="261"/>
      <c r="G343" s="178"/>
      <c r="H343" s="90"/>
      <c r="I343" s="90"/>
    </row>
    <row r="344" spans="1:9" ht="15">
      <c r="A344" s="110" t="s">
        <v>327</v>
      </c>
      <c r="B344" s="31" t="s">
        <v>328</v>
      </c>
      <c r="C344" s="31"/>
      <c r="D344" s="64"/>
      <c r="G344" s="92">
        <f>SUM(G338:G343)</f>
        <v>310927</v>
      </c>
      <c r="H344" s="90"/>
      <c r="I344" s="90"/>
    </row>
    <row r="345" spans="1:9">
      <c r="A345" s="111"/>
      <c r="B345" s="261"/>
      <c r="C345" s="261"/>
      <c r="D345" s="261"/>
      <c r="E345" s="261"/>
      <c r="G345" s="180"/>
      <c r="H345" s="90"/>
      <c r="I345" s="90"/>
    </row>
    <row r="346" spans="1:9">
      <c r="A346" s="104" t="s">
        <v>234</v>
      </c>
      <c r="B346" s="9" t="s">
        <v>302</v>
      </c>
      <c r="C346" s="9"/>
      <c r="D346" s="36"/>
      <c r="G346" s="178">
        <v>3000</v>
      </c>
      <c r="H346" s="90"/>
      <c r="I346" s="90"/>
    </row>
    <row r="347" spans="1:9">
      <c r="A347" s="104"/>
      <c r="B347" s="24" t="s">
        <v>303</v>
      </c>
      <c r="C347" s="24"/>
      <c r="D347" s="61"/>
      <c r="G347" s="178"/>
      <c r="H347" s="90"/>
      <c r="I347" s="90"/>
    </row>
    <row r="348" spans="1:9">
      <c r="A348" s="104"/>
      <c r="B348" s="261"/>
      <c r="C348" s="261"/>
      <c r="D348" s="261"/>
      <c r="E348" s="261"/>
      <c r="G348" s="178"/>
      <c r="H348" s="90"/>
      <c r="I348" s="90"/>
    </row>
    <row r="349" spans="1:9">
      <c r="A349" s="104" t="s">
        <v>235</v>
      </c>
      <c r="B349" s="9" t="s">
        <v>304</v>
      </c>
      <c r="C349" s="9"/>
      <c r="D349" s="36"/>
      <c r="G349" s="178">
        <v>35000</v>
      </c>
      <c r="H349" s="90"/>
      <c r="I349" s="90"/>
    </row>
    <row r="350" spans="1:9">
      <c r="A350" s="105"/>
      <c r="B350" s="255" t="s">
        <v>305</v>
      </c>
      <c r="C350" s="255"/>
      <c r="D350" s="256"/>
      <c r="G350" s="178"/>
      <c r="H350" s="90"/>
      <c r="I350" s="90"/>
    </row>
    <row r="351" spans="1:9">
      <c r="A351" s="105"/>
      <c r="B351" s="261"/>
      <c r="C351" s="261"/>
      <c r="D351" s="261"/>
      <c r="E351" s="261"/>
      <c r="G351" s="178"/>
      <c r="H351" s="90"/>
      <c r="I351" s="90"/>
    </row>
    <row r="352" spans="1:9">
      <c r="A352" s="104" t="s">
        <v>236</v>
      </c>
      <c r="B352" s="9" t="s">
        <v>306</v>
      </c>
      <c r="C352" s="9"/>
      <c r="D352" s="36"/>
      <c r="G352" s="178">
        <v>25000</v>
      </c>
      <c r="H352" s="90"/>
      <c r="I352" s="90"/>
    </row>
    <row r="353" spans="1:9">
      <c r="A353" s="105"/>
      <c r="B353" s="17" t="s">
        <v>307</v>
      </c>
      <c r="C353" s="17"/>
      <c r="D353" s="29"/>
      <c r="G353" s="178"/>
      <c r="H353" s="90"/>
      <c r="I353" s="90"/>
    </row>
    <row r="354" spans="1:9">
      <c r="A354" s="105"/>
      <c r="B354" s="262"/>
      <c r="C354" s="261"/>
      <c r="D354" s="261"/>
      <c r="E354" s="261"/>
      <c r="G354" s="178"/>
      <c r="H354" s="90"/>
      <c r="I354" s="90"/>
    </row>
    <row r="355" spans="1:9">
      <c r="A355" s="104" t="s">
        <v>237</v>
      </c>
      <c r="B355" s="9" t="s">
        <v>308</v>
      </c>
      <c r="C355" s="9"/>
      <c r="D355" s="36"/>
      <c r="G355" s="178">
        <v>15000</v>
      </c>
      <c r="H355" s="90"/>
      <c r="I355" s="90"/>
    </row>
    <row r="356" spans="1:9">
      <c r="A356" s="105"/>
      <c r="B356" s="11" t="s">
        <v>309</v>
      </c>
      <c r="C356" s="17"/>
      <c r="D356" s="29"/>
      <c r="G356" s="178"/>
      <c r="H356" s="90"/>
      <c r="I356" s="90"/>
    </row>
    <row r="357" spans="1:9">
      <c r="A357" s="105"/>
      <c r="B357" s="261"/>
      <c r="C357" s="261"/>
      <c r="D357" s="261"/>
      <c r="E357" s="261"/>
      <c r="G357" s="178"/>
      <c r="H357" s="90"/>
      <c r="I357" s="90"/>
    </row>
    <row r="358" spans="1:9" ht="15">
      <c r="A358" s="110" t="s">
        <v>238</v>
      </c>
      <c r="B358" s="31" t="s">
        <v>329</v>
      </c>
      <c r="C358" s="31"/>
      <c r="D358" s="64"/>
      <c r="G358" s="92">
        <f>SUM(G346:G357)</f>
        <v>78000</v>
      </c>
      <c r="H358" s="90"/>
      <c r="I358" s="90"/>
    </row>
    <row r="359" spans="1:9">
      <c r="A359" s="123"/>
      <c r="B359" s="38"/>
      <c r="C359" s="37"/>
      <c r="D359" s="62"/>
      <c r="E359" s="38"/>
      <c r="F359" s="38"/>
      <c r="G359" s="90"/>
      <c r="H359" s="90"/>
      <c r="I359" s="90"/>
    </row>
    <row r="360" spans="1:9">
      <c r="A360" s="104" t="s">
        <v>344</v>
      </c>
      <c r="B360" s="39" t="s">
        <v>330</v>
      </c>
      <c r="C360" s="39"/>
      <c r="D360" s="36"/>
      <c r="E360" s="26"/>
      <c r="F360" s="38"/>
      <c r="G360" s="90">
        <v>25000</v>
      </c>
      <c r="H360" s="90"/>
      <c r="I360" s="90"/>
    </row>
    <row r="361" spans="1:9">
      <c r="A361" s="228"/>
      <c r="B361" s="235" t="s">
        <v>331</v>
      </c>
      <c r="C361" s="234"/>
      <c r="D361" s="230"/>
      <c r="E361" s="236"/>
      <c r="F361" s="208"/>
      <c r="G361" s="217"/>
      <c r="H361" s="217"/>
      <c r="I361" s="217"/>
    </row>
    <row r="362" spans="1:9">
      <c r="A362" s="15" t="s">
        <v>172</v>
      </c>
      <c r="B362" s="54" t="s">
        <v>174</v>
      </c>
      <c r="C362" s="54"/>
      <c r="D362" s="57"/>
      <c r="E362" s="54"/>
      <c r="F362" s="54"/>
      <c r="G362" s="258" t="s">
        <v>1</v>
      </c>
      <c r="H362" s="258" t="s">
        <v>2</v>
      </c>
      <c r="I362" s="258" t="s">
        <v>3</v>
      </c>
    </row>
    <row r="363" spans="1:9">
      <c r="A363" s="56" t="s">
        <v>173</v>
      </c>
      <c r="B363" s="55" t="s">
        <v>389</v>
      </c>
      <c r="C363" s="55"/>
      <c r="D363" s="58"/>
      <c r="E363" s="55"/>
      <c r="F363" s="55"/>
      <c r="G363" s="259"/>
      <c r="H363" s="259"/>
      <c r="I363" s="259"/>
    </row>
    <row r="364" spans="1:9">
      <c r="A364" s="145">
        <v>1</v>
      </c>
      <c r="B364" s="260">
        <v>2</v>
      </c>
      <c r="C364" s="260"/>
      <c r="D364" s="260"/>
      <c r="E364" s="260"/>
      <c r="F364" s="260"/>
      <c r="G364" s="145" t="s">
        <v>388</v>
      </c>
      <c r="H364" s="145">
        <v>4</v>
      </c>
      <c r="I364" s="145">
        <v>5</v>
      </c>
    </row>
    <row r="365" spans="1:9">
      <c r="A365" s="105"/>
      <c r="B365" s="261"/>
      <c r="C365" s="261"/>
      <c r="D365" s="261"/>
      <c r="E365" s="261"/>
      <c r="F365" s="38"/>
      <c r="G365" s="90"/>
      <c r="H365" s="90"/>
      <c r="I365" s="90"/>
    </row>
    <row r="366" spans="1:9">
      <c r="A366" s="104" t="s">
        <v>511</v>
      </c>
      <c r="B366" s="39" t="s">
        <v>332</v>
      </c>
      <c r="C366" s="39"/>
      <c r="D366" s="36"/>
      <c r="E366" s="26"/>
      <c r="F366" s="38"/>
      <c r="G366" s="90">
        <v>1400</v>
      </c>
      <c r="H366" s="90"/>
      <c r="I366" s="90"/>
    </row>
    <row r="367" spans="1:9">
      <c r="A367" s="104"/>
      <c r="B367" s="30" t="s">
        <v>333</v>
      </c>
      <c r="C367" s="30"/>
      <c r="D367" s="61"/>
      <c r="E367" s="26"/>
      <c r="F367" s="38"/>
      <c r="G367" s="90"/>
      <c r="H367" s="90"/>
      <c r="I367" s="90"/>
    </row>
    <row r="368" spans="1:9">
      <c r="A368" s="104"/>
      <c r="B368" s="30" t="s">
        <v>334</v>
      </c>
      <c r="C368" s="30"/>
      <c r="D368" s="61"/>
      <c r="E368" s="26"/>
      <c r="F368" s="38"/>
      <c r="G368" s="90"/>
      <c r="H368" s="90"/>
      <c r="I368" s="90"/>
    </row>
    <row r="369" spans="1:9">
      <c r="A369" s="104"/>
      <c r="B369" s="30"/>
      <c r="C369" s="30"/>
      <c r="D369" s="61"/>
      <c r="E369" s="26"/>
      <c r="F369" s="38"/>
      <c r="G369" s="90"/>
      <c r="H369" s="90"/>
      <c r="I369" s="90"/>
    </row>
    <row r="370" spans="1:9">
      <c r="A370" s="104" t="s">
        <v>239</v>
      </c>
      <c r="B370" s="40" t="s">
        <v>335</v>
      </c>
      <c r="C370" s="30"/>
      <c r="D370" s="61"/>
      <c r="E370" s="26"/>
      <c r="F370" s="38"/>
      <c r="G370" s="90">
        <v>34000</v>
      </c>
      <c r="H370" s="90"/>
      <c r="I370" s="90"/>
    </row>
    <row r="371" spans="1:9">
      <c r="A371" s="104"/>
      <c r="B371" s="30" t="s">
        <v>336</v>
      </c>
      <c r="C371" s="30"/>
      <c r="D371" s="61"/>
      <c r="E371" s="26"/>
      <c r="F371" s="38"/>
      <c r="G371" s="90"/>
      <c r="H371" s="90"/>
      <c r="I371" s="90"/>
    </row>
    <row r="372" spans="1:9">
      <c r="A372" s="104"/>
      <c r="B372" s="261"/>
      <c r="C372" s="261"/>
      <c r="D372" s="261"/>
      <c r="E372" s="261"/>
      <c r="F372" s="38"/>
      <c r="G372" s="90"/>
      <c r="H372" s="90"/>
      <c r="I372" s="90"/>
    </row>
    <row r="373" spans="1:9">
      <c r="A373" s="112" t="s">
        <v>240</v>
      </c>
      <c r="B373" s="43" t="s">
        <v>337</v>
      </c>
      <c r="C373" s="22"/>
      <c r="D373" s="29"/>
      <c r="E373" s="26"/>
      <c r="F373" s="38"/>
      <c r="G373" s="90">
        <v>900</v>
      </c>
      <c r="H373" s="90"/>
      <c r="I373" s="90"/>
    </row>
    <row r="374" spans="1:9">
      <c r="A374" s="112"/>
      <c r="B374" s="44" t="s">
        <v>338</v>
      </c>
      <c r="C374" s="22"/>
      <c r="D374" s="29"/>
      <c r="E374" s="26"/>
      <c r="F374" s="38"/>
      <c r="G374" s="90"/>
      <c r="H374" s="90"/>
      <c r="I374" s="90"/>
    </row>
    <row r="375" spans="1:9">
      <c r="A375" s="112"/>
      <c r="B375" s="261"/>
      <c r="C375" s="261"/>
      <c r="D375" s="261"/>
      <c r="E375" s="261"/>
      <c r="F375" s="38"/>
      <c r="G375" s="90"/>
      <c r="H375" s="90"/>
      <c r="I375" s="90"/>
    </row>
    <row r="376" spans="1:9">
      <c r="A376" s="104" t="s">
        <v>241</v>
      </c>
      <c r="B376" s="39" t="s">
        <v>339</v>
      </c>
      <c r="C376" s="39"/>
      <c r="D376" s="36"/>
      <c r="E376" s="26"/>
      <c r="F376" s="38"/>
      <c r="G376" s="90">
        <v>10000</v>
      </c>
      <c r="H376" s="90"/>
      <c r="I376" s="90"/>
    </row>
    <row r="377" spans="1:9">
      <c r="A377" s="105"/>
      <c r="B377" s="22" t="s">
        <v>340</v>
      </c>
      <c r="C377" s="22"/>
      <c r="D377" s="29"/>
      <c r="E377" s="26"/>
      <c r="F377" s="38"/>
      <c r="G377" s="90"/>
      <c r="H377" s="90"/>
      <c r="I377" s="90"/>
    </row>
    <row r="378" spans="1:9">
      <c r="A378" s="105"/>
      <c r="B378" s="22" t="s">
        <v>341</v>
      </c>
      <c r="C378" s="22"/>
      <c r="D378" s="29"/>
      <c r="E378" s="26"/>
      <c r="F378" s="38"/>
      <c r="G378" s="90"/>
      <c r="H378" s="90"/>
      <c r="I378" s="90"/>
    </row>
    <row r="379" spans="1:9">
      <c r="A379" s="105"/>
      <c r="B379" s="45" t="s">
        <v>342</v>
      </c>
      <c r="C379" s="22"/>
      <c r="D379" s="29"/>
      <c r="E379" s="26"/>
      <c r="F379" s="38"/>
      <c r="G379" s="90"/>
      <c r="H379" s="90"/>
      <c r="I379" s="90"/>
    </row>
    <row r="380" spans="1:9" ht="15">
      <c r="A380" s="110" t="s">
        <v>242</v>
      </c>
      <c r="B380" s="46" t="s">
        <v>345</v>
      </c>
      <c r="C380" s="46"/>
      <c r="D380" s="64"/>
      <c r="E380" s="26"/>
      <c r="F380" s="38"/>
      <c r="G380" s="90">
        <f>SUM(G360:G379)</f>
        <v>71300</v>
      </c>
      <c r="H380" s="90"/>
      <c r="I380" s="90"/>
    </row>
    <row r="381" spans="1:9">
      <c r="A381" s="104"/>
      <c r="B381" s="261"/>
      <c r="C381" s="261"/>
      <c r="D381" s="261"/>
      <c r="E381" s="261"/>
      <c r="F381" s="38"/>
      <c r="G381" s="90"/>
      <c r="H381" s="90"/>
      <c r="I381" s="90"/>
    </row>
    <row r="382" spans="1:9" ht="15">
      <c r="A382" s="113" t="s">
        <v>512</v>
      </c>
      <c r="B382" s="47" t="s">
        <v>343</v>
      </c>
      <c r="C382" s="47"/>
      <c r="D382" s="67"/>
      <c r="E382" s="48"/>
      <c r="F382" s="137"/>
      <c r="G382" s="99">
        <f>SUM(G255+G275+G336+G344+G358+G380)</f>
        <v>1578100</v>
      </c>
      <c r="H382" s="99">
        <v>858381</v>
      </c>
      <c r="I382" s="99">
        <v>719719</v>
      </c>
    </row>
    <row r="383" spans="1:9">
      <c r="A383" s="90"/>
      <c r="B383" s="38"/>
      <c r="C383" s="37"/>
      <c r="D383" s="62"/>
      <c r="E383" s="38"/>
      <c r="F383" s="38"/>
      <c r="G383" s="90"/>
      <c r="H383" s="90"/>
      <c r="I383" s="90"/>
    </row>
    <row r="384" spans="1:9" ht="15">
      <c r="A384" s="110" t="s">
        <v>346</v>
      </c>
      <c r="B384" s="73" t="s">
        <v>347</v>
      </c>
      <c r="C384" s="37"/>
      <c r="D384" s="62"/>
      <c r="E384" s="38"/>
      <c r="F384" s="38"/>
      <c r="G384" s="90">
        <v>3000</v>
      </c>
      <c r="H384" s="90"/>
      <c r="I384" s="90"/>
    </row>
    <row r="385" spans="1:9">
      <c r="A385" s="90"/>
      <c r="B385" s="38"/>
      <c r="C385" s="37"/>
      <c r="D385" s="62"/>
      <c r="E385" s="38"/>
      <c r="F385" s="38"/>
      <c r="G385" s="90"/>
      <c r="H385" s="90"/>
      <c r="I385" s="90"/>
    </row>
    <row r="386" spans="1:9" ht="15">
      <c r="A386" s="110" t="s">
        <v>348</v>
      </c>
      <c r="B386" s="73" t="s">
        <v>349</v>
      </c>
      <c r="C386" s="37"/>
      <c r="D386" s="62"/>
      <c r="E386" s="38"/>
      <c r="F386" s="38"/>
      <c r="G386" s="90">
        <v>32000</v>
      </c>
      <c r="H386" s="90"/>
      <c r="I386" s="90"/>
    </row>
    <row r="387" spans="1:9">
      <c r="A387" s="90"/>
      <c r="B387" s="38"/>
      <c r="C387" s="37"/>
      <c r="D387" s="62"/>
      <c r="E387" s="38"/>
      <c r="F387" s="38"/>
      <c r="G387" s="90"/>
      <c r="H387" s="90"/>
      <c r="I387" s="90"/>
    </row>
    <row r="388" spans="1:9" ht="15">
      <c r="A388" s="113" t="s">
        <v>350</v>
      </c>
      <c r="B388" s="85" t="s">
        <v>351</v>
      </c>
      <c r="C388" s="102"/>
      <c r="D388" s="134"/>
      <c r="E388" s="137"/>
      <c r="F388" s="137"/>
      <c r="G388" s="99">
        <v>35000</v>
      </c>
      <c r="H388" s="99">
        <v>33000</v>
      </c>
      <c r="I388" s="99">
        <v>2000</v>
      </c>
    </row>
    <row r="389" spans="1:9">
      <c r="A389" s="90"/>
      <c r="B389" s="38"/>
      <c r="C389" s="37"/>
      <c r="D389" s="62"/>
      <c r="E389" s="38"/>
      <c r="F389" s="38"/>
      <c r="G389" s="90"/>
      <c r="H389" s="90"/>
      <c r="I389" s="90"/>
    </row>
    <row r="390" spans="1:9" ht="15">
      <c r="A390" s="110" t="s">
        <v>352</v>
      </c>
      <c r="B390" s="73" t="s">
        <v>353</v>
      </c>
      <c r="C390" s="37"/>
      <c r="D390" s="62"/>
      <c r="E390" s="38"/>
      <c r="F390" s="38"/>
      <c r="G390" s="90">
        <v>4900</v>
      </c>
      <c r="H390" s="90"/>
      <c r="I390" s="90"/>
    </row>
    <row r="391" spans="1:9">
      <c r="A391" s="90"/>
      <c r="B391" s="38"/>
      <c r="C391" s="37"/>
      <c r="D391" s="62"/>
      <c r="E391" s="38"/>
      <c r="F391" s="38"/>
      <c r="G391" s="90"/>
      <c r="H391" s="90"/>
      <c r="I391" s="90"/>
    </row>
    <row r="392" spans="1:9" ht="15">
      <c r="A392" s="110" t="s">
        <v>354</v>
      </c>
      <c r="B392" s="73" t="s">
        <v>356</v>
      </c>
      <c r="C392" s="37"/>
      <c r="D392" s="62"/>
      <c r="E392" s="38"/>
      <c r="F392" s="38"/>
      <c r="G392" s="90">
        <v>4000</v>
      </c>
      <c r="H392" s="90"/>
      <c r="I392" s="90"/>
    </row>
    <row r="393" spans="1:9">
      <c r="A393" s="90"/>
      <c r="B393" s="38" t="s">
        <v>355</v>
      </c>
      <c r="C393" s="37"/>
      <c r="D393" s="62"/>
      <c r="E393" s="38"/>
      <c r="F393" s="38"/>
      <c r="G393" s="90"/>
      <c r="H393" s="90"/>
      <c r="I393" s="90"/>
    </row>
    <row r="394" spans="1:9">
      <c r="A394" s="90"/>
      <c r="B394" s="38"/>
      <c r="C394" s="37"/>
      <c r="D394" s="62"/>
      <c r="E394" s="38"/>
      <c r="F394" s="38"/>
      <c r="G394" s="90"/>
      <c r="H394" s="90"/>
      <c r="I394" s="90"/>
    </row>
    <row r="395" spans="1:9" ht="15">
      <c r="A395" s="110" t="s">
        <v>357</v>
      </c>
      <c r="B395" s="73" t="s">
        <v>358</v>
      </c>
      <c r="C395" s="37"/>
      <c r="D395" s="62"/>
      <c r="E395" s="38"/>
      <c r="F395" s="38"/>
      <c r="G395" s="90">
        <v>25200</v>
      </c>
      <c r="H395" s="90"/>
      <c r="I395" s="90"/>
    </row>
    <row r="396" spans="1:9">
      <c r="A396" s="90"/>
      <c r="B396" s="38"/>
      <c r="C396" s="37"/>
      <c r="D396" s="62"/>
      <c r="E396" s="38"/>
      <c r="F396" s="38"/>
      <c r="G396" s="90"/>
      <c r="H396" s="90"/>
      <c r="I396" s="90"/>
    </row>
    <row r="397" spans="1:9" ht="15">
      <c r="A397" s="113" t="s">
        <v>359</v>
      </c>
      <c r="B397" s="85" t="s">
        <v>360</v>
      </c>
      <c r="C397" s="102"/>
      <c r="D397" s="134"/>
      <c r="E397" s="137"/>
      <c r="F397" s="137"/>
      <c r="G397" s="99">
        <v>34100</v>
      </c>
      <c r="H397" s="99">
        <v>34100</v>
      </c>
      <c r="I397" s="103"/>
    </row>
    <row r="398" spans="1:9">
      <c r="A398" s="90"/>
      <c r="B398" s="38"/>
      <c r="C398" s="37"/>
      <c r="D398" s="62"/>
      <c r="E398" s="38"/>
      <c r="F398" s="38"/>
      <c r="H398" s="90"/>
      <c r="I398" s="90"/>
    </row>
    <row r="399" spans="1:9">
      <c r="A399" s="114" t="s">
        <v>361</v>
      </c>
      <c r="B399" s="43" t="s">
        <v>374</v>
      </c>
      <c r="C399" s="22"/>
      <c r="D399" s="29"/>
      <c r="E399" s="26"/>
      <c r="G399" s="257">
        <v>27559</v>
      </c>
      <c r="H399" s="90"/>
      <c r="I399" s="90"/>
    </row>
    <row r="400" spans="1:9">
      <c r="A400" s="114"/>
      <c r="B400" s="22" t="s">
        <v>362</v>
      </c>
      <c r="C400" s="22"/>
      <c r="D400" s="29"/>
      <c r="E400" s="26"/>
      <c r="H400" s="90"/>
      <c r="I400" s="90"/>
    </row>
    <row r="401" spans="1:9">
      <c r="A401" s="114"/>
      <c r="B401" s="20" t="s">
        <v>363</v>
      </c>
      <c r="C401" s="22">
        <v>15000</v>
      </c>
      <c r="D401" s="29"/>
      <c r="E401" s="26"/>
      <c r="H401" s="90"/>
      <c r="I401" s="90"/>
    </row>
    <row r="402" spans="1:9">
      <c r="A402" s="114"/>
      <c r="B402" s="20" t="s">
        <v>364</v>
      </c>
      <c r="C402" s="45">
        <v>20000</v>
      </c>
      <c r="D402" s="65"/>
      <c r="E402" s="26"/>
      <c r="G402" s="181"/>
      <c r="H402" s="90"/>
      <c r="I402" s="90"/>
    </row>
    <row r="403" spans="1:9">
      <c r="A403" s="114"/>
      <c r="B403" s="22"/>
      <c r="C403" s="22"/>
      <c r="D403" s="29"/>
      <c r="E403" s="26"/>
      <c r="G403" s="181"/>
      <c r="H403" s="90"/>
      <c r="I403" s="90"/>
    </row>
    <row r="404" spans="1:9">
      <c r="A404" s="114" t="s">
        <v>365</v>
      </c>
      <c r="B404" s="43" t="s">
        <v>366</v>
      </c>
      <c r="C404" s="22"/>
      <c r="D404" s="29"/>
      <c r="E404" s="26"/>
      <c r="G404" s="182">
        <v>7441</v>
      </c>
      <c r="H404" s="90"/>
      <c r="I404" s="90"/>
    </row>
    <row r="405" spans="1:9">
      <c r="A405" s="237"/>
      <c r="B405" s="238"/>
      <c r="C405" s="234"/>
      <c r="D405" s="230"/>
      <c r="E405" s="236"/>
      <c r="F405" s="231"/>
      <c r="G405" s="239"/>
      <c r="H405" s="217"/>
      <c r="I405" s="217"/>
    </row>
    <row r="406" spans="1:9">
      <c r="A406" s="15" t="s">
        <v>172</v>
      </c>
      <c r="B406" s="54" t="s">
        <v>174</v>
      </c>
      <c r="C406" s="54"/>
      <c r="D406" s="57"/>
      <c r="E406" s="54"/>
      <c r="F406" s="54"/>
      <c r="G406" s="258" t="s">
        <v>1</v>
      </c>
      <c r="H406" s="258" t="s">
        <v>2</v>
      </c>
      <c r="I406" s="258" t="s">
        <v>3</v>
      </c>
    </row>
    <row r="407" spans="1:9">
      <c r="A407" s="56" t="s">
        <v>173</v>
      </c>
      <c r="B407" s="55" t="s">
        <v>389</v>
      </c>
      <c r="C407" s="55"/>
      <c r="D407" s="58"/>
      <c r="E407" s="55"/>
      <c r="F407" s="55"/>
      <c r="G407" s="259"/>
      <c r="H407" s="259"/>
      <c r="I407" s="259"/>
    </row>
    <row r="408" spans="1:9">
      <c r="A408" s="145">
        <v>1</v>
      </c>
      <c r="B408" s="260">
        <v>2</v>
      </c>
      <c r="C408" s="260"/>
      <c r="D408" s="260"/>
      <c r="E408" s="260"/>
      <c r="F408" s="260"/>
      <c r="G408" s="145" t="s">
        <v>388</v>
      </c>
      <c r="H408" s="145">
        <v>4</v>
      </c>
      <c r="I408" s="145">
        <v>5</v>
      </c>
    </row>
    <row r="409" spans="1:9">
      <c r="A409" s="114"/>
      <c r="B409" s="43"/>
      <c r="C409" s="22"/>
      <c r="D409" s="29"/>
      <c r="E409" s="26"/>
      <c r="G409" s="182"/>
      <c r="H409" s="90"/>
      <c r="I409" s="90"/>
    </row>
    <row r="410" spans="1:9" ht="15.75">
      <c r="A410" s="115" t="s">
        <v>367</v>
      </c>
      <c r="B410" s="52" t="s">
        <v>375</v>
      </c>
      <c r="C410" s="51"/>
      <c r="D410" s="68"/>
      <c r="E410" s="48"/>
      <c r="F410" s="141"/>
      <c r="G410" s="183">
        <f>SUM(G399:G404)</f>
        <v>35000</v>
      </c>
      <c r="H410" s="99">
        <v>35000</v>
      </c>
      <c r="I410" s="103"/>
    </row>
    <row r="411" spans="1:9">
      <c r="A411" s="116"/>
      <c r="B411" s="261"/>
      <c r="C411" s="261"/>
      <c r="D411" s="261"/>
      <c r="E411" s="261"/>
      <c r="G411" s="181"/>
      <c r="H411" s="90"/>
      <c r="I411" s="90"/>
    </row>
    <row r="412" spans="1:9">
      <c r="A412" s="114" t="s">
        <v>368</v>
      </c>
      <c r="B412" s="43" t="s">
        <v>369</v>
      </c>
      <c r="C412" s="22"/>
      <c r="D412" s="29"/>
      <c r="E412" s="26"/>
      <c r="G412" s="182">
        <v>50000</v>
      </c>
      <c r="H412" s="90"/>
      <c r="I412" s="90"/>
    </row>
    <row r="413" spans="1:9">
      <c r="A413" s="114"/>
      <c r="B413" s="22" t="s">
        <v>370</v>
      </c>
      <c r="C413" s="22"/>
      <c r="D413" s="29"/>
      <c r="E413" s="26"/>
      <c r="G413" s="182"/>
      <c r="H413" s="90"/>
      <c r="I413" s="90"/>
    </row>
    <row r="414" spans="1:9">
      <c r="A414" s="116"/>
      <c r="B414" s="261"/>
      <c r="C414" s="261"/>
      <c r="D414" s="261"/>
      <c r="E414" s="261"/>
      <c r="G414" s="181"/>
      <c r="H414" s="90"/>
      <c r="I414" s="90"/>
    </row>
    <row r="415" spans="1:9">
      <c r="A415" s="114" t="s">
        <v>376</v>
      </c>
      <c r="B415" s="49" t="s">
        <v>371</v>
      </c>
      <c r="C415" s="49"/>
      <c r="D415" s="69"/>
      <c r="E415" s="26"/>
      <c r="G415" s="182">
        <v>590236</v>
      </c>
      <c r="H415" s="90"/>
      <c r="I415" s="90"/>
    </row>
    <row r="416" spans="1:9">
      <c r="A416" s="114"/>
      <c r="B416" s="50" t="s">
        <v>372</v>
      </c>
      <c r="C416" s="50"/>
      <c r="D416" s="70"/>
      <c r="E416" s="26"/>
      <c r="G416" s="182"/>
      <c r="H416" s="90"/>
      <c r="I416" s="90"/>
    </row>
    <row r="417" spans="1:10">
      <c r="A417" s="114"/>
      <c r="B417" s="50" t="s">
        <v>373</v>
      </c>
      <c r="C417" s="50"/>
      <c r="D417" s="70"/>
      <c r="E417" s="26"/>
      <c r="G417" s="182"/>
      <c r="H417" s="90"/>
      <c r="I417" s="90"/>
    </row>
    <row r="418" spans="1:10">
      <c r="A418" s="114"/>
      <c r="B418" s="261"/>
      <c r="C418" s="261"/>
      <c r="D418" s="261"/>
      <c r="E418" s="261"/>
      <c r="G418" s="181"/>
      <c r="H418" s="90"/>
      <c r="I418" s="90"/>
    </row>
    <row r="419" spans="1:10" ht="16.5" customHeight="1">
      <c r="A419" s="114" t="s">
        <v>377</v>
      </c>
      <c r="B419" s="41" t="s">
        <v>378</v>
      </c>
      <c r="C419" s="39"/>
      <c r="D419" s="36"/>
      <c r="E419" s="26"/>
      <c r="G419" s="184">
        <v>172864</v>
      </c>
      <c r="H419" s="90"/>
      <c r="I419" s="90"/>
    </row>
    <row r="420" spans="1:10" ht="11.25" customHeight="1">
      <c r="A420" s="114"/>
      <c r="B420" s="41"/>
      <c r="C420" s="39"/>
      <c r="D420" s="36"/>
      <c r="E420" s="26"/>
      <c r="G420" s="184"/>
      <c r="H420" s="90"/>
      <c r="I420" s="90"/>
    </row>
    <row r="421" spans="1:10" ht="20.25" customHeight="1">
      <c r="A421" s="117" t="s">
        <v>379</v>
      </c>
      <c r="B421" s="53" t="s">
        <v>380</v>
      </c>
      <c r="C421" s="47"/>
      <c r="D421" s="67"/>
      <c r="E421" s="48"/>
      <c r="F421" s="141"/>
      <c r="G421" s="183">
        <f>SUM(G411:G419)</f>
        <v>813100</v>
      </c>
      <c r="H421" s="99">
        <v>724900</v>
      </c>
      <c r="I421" s="99">
        <v>88200</v>
      </c>
    </row>
    <row r="422" spans="1:10" ht="15">
      <c r="A422" s="119"/>
      <c r="B422" s="38"/>
      <c r="C422" s="37"/>
      <c r="D422" s="62"/>
      <c r="E422" s="38"/>
      <c r="F422" s="38"/>
      <c r="G422" s="90"/>
      <c r="H422" s="90"/>
      <c r="I422" s="90"/>
    </row>
    <row r="423" spans="1:10">
      <c r="A423" s="118" t="s">
        <v>381</v>
      </c>
      <c r="B423" s="73" t="s">
        <v>382</v>
      </c>
      <c r="C423" s="37"/>
      <c r="D423" s="62"/>
      <c r="E423" s="38"/>
      <c r="F423" s="38"/>
      <c r="G423" s="90">
        <v>1150700</v>
      </c>
      <c r="H423" s="90"/>
      <c r="I423" s="90"/>
    </row>
    <row r="424" spans="1:10">
      <c r="A424" s="116"/>
      <c r="B424" s="38" t="s">
        <v>395</v>
      </c>
      <c r="C424" s="37"/>
      <c r="D424" s="62"/>
      <c r="E424" s="38"/>
      <c r="F424" s="38"/>
      <c r="G424" s="90"/>
      <c r="H424" s="90"/>
      <c r="I424" s="90"/>
    </row>
    <row r="425" spans="1:10">
      <c r="A425" s="116"/>
      <c r="B425" s="38" t="s">
        <v>383</v>
      </c>
      <c r="C425" s="37"/>
      <c r="D425" s="62"/>
      <c r="E425" s="38"/>
      <c r="F425" s="38"/>
      <c r="G425" s="90"/>
      <c r="H425" s="90"/>
      <c r="I425" s="90"/>
    </row>
    <row r="426" spans="1:10">
      <c r="A426" s="114"/>
      <c r="B426" s="38" t="s">
        <v>384</v>
      </c>
      <c r="C426" s="37"/>
      <c r="D426" s="62"/>
      <c r="E426" s="38"/>
      <c r="F426" s="38"/>
      <c r="G426" s="90"/>
      <c r="H426" s="90"/>
      <c r="I426" s="90"/>
    </row>
    <row r="427" spans="1:10" ht="15">
      <c r="A427" s="120"/>
      <c r="B427" s="38"/>
      <c r="C427" s="37"/>
      <c r="D427" s="62"/>
      <c r="E427" s="38"/>
      <c r="F427" s="38"/>
      <c r="G427" s="90"/>
      <c r="H427" s="90"/>
      <c r="I427" s="90"/>
    </row>
    <row r="428" spans="1:10" ht="15">
      <c r="A428" s="144" t="s">
        <v>385</v>
      </c>
      <c r="B428" s="85" t="s">
        <v>386</v>
      </c>
      <c r="C428" s="85"/>
      <c r="D428" s="135"/>
      <c r="E428" s="85"/>
      <c r="F428" s="85"/>
      <c r="G428" s="99">
        <f>SUM(G423:G427)</f>
        <v>1150700</v>
      </c>
      <c r="H428" s="99">
        <v>154909</v>
      </c>
      <c r="I428" s="99">
        <v>995791</v>
      </c>
    </row>
    <row r="429" spans="1:10">
      <c r="A429" s="90"/>
      <c r="B429" s="38"/>
      <c r="C429" s="37"/>
      <c r="D429" s="62"/>
      <c r="E429" s="38"/>
      <c r="F429" s="38"/>
      <c r="G429" s="90"/>
      <c r="H429" s="90"/>
      <c r="I429" s="90"/>
    </row>
    <row r="430" spans="1:10" ht="18">
      <c r="A430" s="100"/>
      <c r="B430" s="125" t="s">
        <v>387</v>
      </c>
      <c r="C430" s="86"/>
      <c r="D430" s="136"/>
      <c r="E430" s="138"/>
      <c r="F430" s="138"/>
      <c r="G430" s="188">
        <f>SUM(G189+G200+G382+G388+G397+G410+G421+G428)</f>
        <v>7962700</v>
      </c>
      <c r="H430" s="188">
        <f>SUM(H189+H200+H382+H388+H397+H410+H421+H428)</f>
        <v>3394000</v>
      </c>
      <c r="I430" s="188">
        <f>SUM(I189+I200+I382+I388+I397+I410+I421+I428)</f>
        <v>4568700</v>
      </c>
      <c r="J430" s="8"/>
    </row>
    <row r="431" spans="1:10" ht="18">
      <c r="A431" s="211"/>
      <c r="B431" s="212"/>
      <c r="C431" s="211"/>
      <c r="D431" s="213"/>
      <c r="E431" s="214"/>
      <c r="F431" s="214"/>
      <c r="G431" s="211"/>
      <c r="H431" s="211"/>
      <c r="I431" s="211"/>
      <c r="J431" s="8"/>
    </row>
    <row r="432" spans="1:10" ht="18">
      <c r="A432" s="155"/>
      <c r="B432" s="162"/>
      <c r="C432" s="155"/>
      <c r="D432" s="163"/>
      <c r="E432" s="151"/>
      <c r="F432" s="151"/>
      <c r="G432" s="155"/>
      <c r="H432" s="155"/>
      <c r="I432" s="155"/>
      <c r="J432" s="8"/>
    </row>
    <row r="433" spans="1:10" ht="18">
      <c r="A433" s="155"/>
      <c r="B433" s="162"/>
      <c r="C433" s="155"/>
      <c r="D433" s="163"/>
      <c r="E433" s="151"/>
      <c r="F433" s="151"/>
      <c r="G433" s="155"/>
      <c r="H433" s="155"/>
      <c r="I433" s="155"/>
      <c r="J433" s="8"/>
    </row>
    <row r="434" spans="1:10" ht="18">
      <c r="A434" s="155"/>
      <c r="B434" s="162"/>
      <c r="C434" s="155"/>
      <c r="D434" s="163"/>
      <c r="E434" s="151"/>
      <c r="F434" s="151"/>
      <c r="G434" s="155"/>
      <c r="H434" s="155"/>
      <c r="I434" s="155"/>
      <c r="J434" s="8"/>
    </row>
    <row r="435" spans="1:10" ht="18">
      <c r="A435" s="155"/>
      <c r="B435" s="162"/>
      <c r="C435" s="155"/>
      <c r="D435" s="163"/>
      <c r="E435" s="151"/>
      <c r="F435" s="151"/>
      <c r="G435" s="155"/>
      <c r="H435" s="155"/>
      <c r="I435" s="155"/>
      <c r="J435" s="8"/>
    </row>
    <row r="436" spans="1:10" ht="18">
      <c r="A436" s="155"/>
      <c r="B436" s="162"/>
      <c r="C436" s="155"/>
      <c r="D436" s="163"/>
      <c r="E436" s="151"/>
      <c r="F436" s="151"/>
      <c r="G436" s="155"/>
      <c r="H436" s="155"/>
      <c r="I436" s="155"/>
      <c r="J436" s="8"/>
    </row>
    <row r="437" spans="1:10" ht="18">
      <c r="A437" s="155"/>
      <c r="B437" s="162"/>
      <c r="C437" s="155"/>
      <c r="D437" s="163"/>
      <c r="E437" s="151"/>
      <c r="F437" s="151"/>
      <c r="G437" s="155"/>
      <c r="H437" s="155"/>
      <c r="I437" s="155"/>
      <c r="J437" s="8"/>
    </row>
    <row r="438" spans="1:10" ht="18">
      <c r="A438" s="155"/>
      <c r="B438" s="162"/>
      <c r="C438" s="155"/>
      <c r="D438" s="163"/>
      <c r="E438" s="151"/>
      <c r="F438" s="151"/>
      <c r="G438" s="155"/>
      <c r="H438" s="155"/>
      <c r="I438" s="155"/>
      <c r="J438" s="8"/>
    </row>
    <row r="439" spans="1:10" ht="18">
      <c r="A439" s="155"/>
      <c r="B439" s="162"/>
      <c r="C439" s="155"/>
      <c r="D439" s="163"/>
      <c r="E439" s="151"/>
      <c r="F439" s="151"/>
      <c r="G439" s="155"/>
      <c r="H439" s="155"/>
      <c r="I439" s="155"/>
      <c r="J439" s="8"/>
    </row>
    <row r="440" spans="1:10" ht="18">
      <c r="A440" s="155"/>
      <c r="B440" s="162"/>
      <c r="C440" s="155"/>
      <c r="D440" s="163"/>
      <c r="E440" s="151"/>
      <c r="F440" s="151"/>
      <c r="G440" s="155"/>
      <c r="H440" s="155"/>
      <c r="I440" s="155"/>
      <c r="J440" s="8"/>
    </row>
    <row r="441" spans="1:10" ht="18">
      <c r="A441" s="155"/>
      <c r="B441" s="162"/>
      <c r="C441" s="155"/>
      <c r="D441" s="163"/>
      <c r="E441" s="151"/>
      <c r="F441" s="151"/>
      <c r="G441" s="155"/>
      <c r="H441" s="155"/>
      <c r="I441" s="155"/>
      <c r="J441" s="8"/>
    </row>
    <row r="442" spans="1:10" ht="18">
      <c r="A442" s="155"/>
      <c r="B442" s="162"/>
      <c r="C442" s="155"/>
      <c r="D442" s="163"/>
      <c r="E442" s="151"/>
      <c r="F442" s="151"/>
      <c r="G442" s="155"/>
      <c r="H442" s="155"/>
      <c r="I442" s="155"/>
      <c r="J442" s="8"/>
    </row>
    <row r="443" spans="1:10" ht="18">
      <c r="A443" s="155"/>
      <c r="B443" s="162"/>
      <c r="C443" s="155"/>
      <c r="D443" s="163"/>
      <c r="E443" s="151"/>
      <c r="F443" s="151"/>
      <c r="G443" s="155"/>
      <c r="H443" s="155"/>
      <c r="I443" s="155"/>
      <c r="J443" s="8"/>
    </row>
    <row r="444" spans="1:10">
      <c r="A444" s="15" t="s">
        <v>172</v>
      </c>
      <c r="B444" s="54" t="s">
        <v>174</v>
      </c>
      <c r="C444" s="54"/>
      <c r="D444" s="57"/>
      <c r="E444" s="54"/>
      <c r="F444" s="54"/>
      <c r="G444" s="258" t="s">
        <v>1</v>
      </c>
      <c r="H444" s="258" t="s">
        <v>2</v>
      </c>
      <c r="I444" s="258" t="s">
        <v>3</v>
      </c>
    </row>
    <row r="445" spans="1:10">
      <c r="A445" s="56" t="s">
        <v>173</v>
      </c>
      <c r="B445" s="55" t="s">
        <v>389</v>
      </c>
      <c r="C445" s="55"/>
      <c r="D445" s="58"/>
      <c r="E445" s="55"/>
      <c r="F445" s="55"/>
      <c r="G445" s="273"/>
      <c r="H445" s="273"/>
      <c r="I445" s="273"/>
    </row>
    <row r="446" spans="1:10">
      <c r="A446" s="145">
        <v>1</v>
      </c>
      <c r="B446" s="260">
        <v>2</v>
      </c>
      <c r="C446" s="260"/>
      <c r="D446" s="260"/>
      <c r="E446" s="260"/>
      <c r="F446" s="260"/>
      <c r="G446" s="145" t="s">
        <v>388</v>
      </c>
      <c r="H446" s="145">
        <v>4</v>
      </c>
      <c r="I446" s="145">
        <v>5</v>
      </c>
    </row>
    <row r="447" spans="1:10">
      <c r="A447" s="104" t="s">
        <v>396</v>
      </c>
      <c r="B447" s="149" t="s">
        <v>397</v>
      </c>
      <c r="C447" s="150"/>
      <c r="D447" s="150"/>
      <c r="E447" s="151"/>
      <c r="F447" s="38"/>
      <c r="H447" s="98">
        <v>30000</v>
      </c>
      <c r="I447" s="90"/>
    </row>
    <row r="448" spans="1:10">
      <c r="A448" s="194"/>
      <c r="B448" s="45" t="s">
        <v>398</v>
      </c>
      <c r="C448" s="66"/>
      <c r="D448" s="150"/>
      <c r="E448" s="151"/>
      <c r="F448" s="38"/>
      <c r="H448" s="98"/>
      <c r="I448" s="90"/>
    </row>
    <row r="449" spans="1:9">
      <c r="A449" s="194"/>
      <c r="B449" s="45"/>
      <c r="C449" s="66"/>
      <c r="D449" s="150"/>
      <c r="E449" s="151"/>
      <c r="F449" s="38"/>
      <c r="H449" s="98"/>
      <c r="I449" s="90"/>
    </row>
    <row r="450" spans="1:9">
      <c r="A450" s="104" t="s">
        <v>399</v>
      </c>
      <c r="B450" s="34" t="s">
        <v>400</v>
      </c>
      <c r="C450" s="150"/>
      <c r="D450" s="150"/>
      <c r="E450" s="151"/>
      <c r="F450" s="38"/>
      <c r="H450" s="98">
        <v>1359100</v>
      </c>
      <c r="I450" s="90"/>
    </row>
    <row r="451" spans="1:9">
      <c r="A451" s="104"/>
      <c r="B451" s="152" t="s">
        <v>401</v>
      </c>
      <c r="C451" s="150"/>
      <c r="D451" s="11"/>
      <c r="E451" s="151">
        <v>1238000</v>
      </c>
      <c r="F451" s="38"/>
      <c r="H451" s="166"/>
      <c r="I451" s="90"/>
    </row>
    <row r="452" spans="1:9">
      <c r="A452" s="195"/>
      <c r="B452" s="32" t="s">
        <v>402</v>
      </c>
      <c r="C452" s="150"/>
      <c r="D452" s="150">
        <v>24000</v>
      </c>
      <c r="E452" s="151"/>
      <c r="F452" s="38"/>
      <c r="H452" s="98"/>
      <c r="I452" s="90"/>
    </row>
    <row r="453" spans="1:9">
      <c r="B453" s="17" t="s">
        <v>403</v>
      </c>
      <c r="C453" s="37"/>
      <c r="D453" s="37">
        <v>839700</v>
      </c>
      <c r="E453" s="38"/>
      <c r="F453" s="38"/>
      <c r="H453" s="98"/>
      <c r="I453" s="90"/>
    </row>
    <row r="454" spans="1:9">
      <c r="B454" s="17" t="s">
        <v>404</v>
      </c>
      <c r="C454" s="37"/>
      <c r="D454" s="37">
        <v>40500</v>
      </c>
      <c r="E454" s="38"/>
      <c r="F454" s="38"/>
      <c r="H454" s="98"/>
      <c r="I454" s="90"/>
    </row>
    <row r="455" spans="1:9">
      <c r="B455" s="17" t="s">
        <v>405</v>
      </c>
      <c r="C455" s="37"/>
      <c r="D455" s="37">
        <v>58900</v>
      </c>
      <c r="E455" s="38"/>
      <c r="F455" s="38"/>
      <c r="H455" s="98"/>
      <c r="I455" s="90"/>
    </row>
    <row r="456" spans="1:9">
      <c r="B456" s="17" t="s">
        <v>406</v>
      </c>
      <c r="C456" s="78"/>
      <c r="D456" s="37">
        <v>5900</v>
      </c>
      <c r="E456" s="38"/>
      <c r="F456" s="38"/>
      <c r="H456" s="98"/>
      <c r="I456" s="90"/>
    </row>
    <row r="457" spans="1:9">
      <c r="B457" s="17" t="s">
        <v>407</v>
      </c>
      <c r="C457" s="78"/>
      <c r="D457" s="37">
        <v>2000</v>
      </c>
      <c r="E457" s="38"/>
      <c r="F457" s="38"/>
      <c r="H457" s="98"/>
      <c r="I457" s="90"/>
    </row>
    <row r="458" spans="1:9">
      <c r="B458" s="17" t="s">
        <v>408</v>
      </c>
      <c r="C458" s="78"/>
      <c r="D458" s="37">
        <v>207000</v>
      </c>
      <c r="E458" s="38"/>
      <c r="F458" s="38"/>
      <c r="H458" s="98"/>
      <c r="I458" s="90"/>
    </row>
    <row r="459" spans="1:9">
      <c r="B459" s="17" t="s">
        <v>409</v>
      </c>
      <c r="C459" s="78"/>
      <c r="D459" s="37">
        <v>60000</v>
      </c>
      <c r="E459" s="38"/>
      <c r="F459" s="38"/>
      <c r="H459" s="98"/>
      <c r="I459" s="90"/>
    </row>
    <row r="460" spans="1:9">
      <c r="B460" s="11"/>
      <c r="C460" s="37"/>
      <c r="D460" s="37">
        <f>SUM(D452:D459)</f>
        <v>1238000</v>
      </c>
      <c r="E460" s="38"/>
      <c r="F460" s="38"/>
      <c r="H460" s="98"/>
      <c r="I460" s="90"/>
    </row>
    <row r="461" spans="1:9">
      <c r="A461" s="196"/>
      <c r="B461" s="12" t="s">
        <v>410</v>
      </c>
      <c r="C461" s="37"/>
      <c r="D461" s="37"/>
      <c r="E461" s="38">
        <v>120000</v>
      </c>
      <c r="F461" s="38"/>
      <c r="H461" s="98"/>
      <c r="I461" s="90"/>
    </row>
    <row r="462" spans="1:9">
      <c r="B462" s="11" t="s">
        <v>411</v>
      </c>
      <c r="C462" s="37"/>
      <c r="D462" s="37"/>
      <c r="E462" s="38"/>
      <c r="F462" s="38"/>
      <c r="H462" s="98"/>
      <c r="I462" s="90"/>
    </row>
    <row r="463" spans="1:9">
      <c r="B463" s="37"/>
      <c r="C463" s="37"/>
      <c r="D463" s="37"/>
      <c r="E463" s="38"/>
      <c r="F463" s="38"/>
      <c r="H463" s="98"/>
      <c r="I463" s="90"/>
    </row>
    <row r="464" spans="1:9">
      <c r="B464" s="154" t="s">
        <v>412</v>
      </c>
      <c r="C464" s="37"/>
      <c r="D464" s="37"/>
      <c r="E464" s="38">
        <v>1100</v>
      </c>
      <c r="F464" s="38"/>
      <c r="H464" s="98"/>
      <c r="I464" s="90"/>
    </row>
    <row r="465" spans="1:9">
      <c r="B465" s="37" t="s">
        <v>413</v>
      </c>
      <c r="C465" s="37"/>
      <c r="D465" s="37"/>
      <c r="E465" s="38"/>
      <c r="F465" s="38"/>
      <c r="H465" s="98"/>
      <c r="I465" s="90"/>
    </row>
    <row r="466" spans="1:9">
      <c r="A466" s="196"/>
      <c r="B466" s="37"/>
      <c r="C466" s="37"/>
      <c r="D466" s="37"/>
      <c r="E466" s="38"/>
      <c r="F466" s="38"/>
      <c r="H466" s="98"/>
      <c r="I466" s="90"/>
    </row>
    <row r="467" spans="1:9">
      <c r="A467" s="104" t="s">
        <v>414</v>
      </c>
      <c r="B467" s="149" t="s">
        <v>415</v>
      </c>
      <c r="C467" s="155"/>
      <c r="D467" s="155">
        <v>40000</v>
      </c>
      <c r="E467" s="151"/>
      <c r="F467" s="151"/>
      <c r="G467" s="105"/>
      <c r="H467" s="166">
        <v>40300</v>
      </c>
      <c r="I467" s="161"/>
    </row>
    <row r="468" spans="1:9">
      <c r="A468" s="161"/>
      <c r="B468" s="156" t="s">
        <v>416</v>
      </c>
      <c r="C468" s="155"/>
      <c r="D468" s="155">
        <v>300</v>
      </c>
      <c r="E468" s="151"/>
      <c r="F468" s="151"/>
      <c r="G468" s="105"/>
      <c r="H468" s="166"/>
      <c r="I468" s="161"/>
    </row>
    <row r="469" spans="1:9">
      <c r="A469" s="161"/>
      <c r="B469" s="156"/>
      <c r="C469" s="155"/>
      <c r="D469" s="155"/>
      <c r="E469" s="151"/>
      <c r="F469" s="151"/>
      <c r="G469" s="105"/>
      <c r="H469" s="166"/>
      <c r="I469" s="161"/>
    </row>
    <row r="470" spans="1:9">
      <c r="A470" s="104" t="s">
        <v>417</v>
      </c>
      <c r="B470" s="149" t="s">
        <v>418</v>
      </c>
      <c r="C470" s="155"/>
      <c r="D470" s="155"/>
      <c r="E470" s="151"/>
      <c r="F470" s="151"/>
      <c r="G470" s="105"/>
      <c r="H470" s="166">
        <v>500</v>
      </c>
      <c r="I470" s="161"/>
    </row>
    <row r="471" spans="1:9">
      <c r="A471" s="161"/>
      <c r="B471" s="156" t="s">
        <v>419</v>
      </c>
      <c r="C471" s="155"/>
      <c r="D471" s="155"/>
      <c r="E471" s="151"/>
      <c r="F471" s="151"/>
      <c r="G471" s="105"/>
      <c r="H471" s="166"/>
      <c r="I471" s="161"/>
    </row>
    <row r="472" spans="1:9">
      <c r="A472" s="104"/>
      <c r="B472" s="156"/>
      <c r="C472" s="155"/>
      <c r="D472" s="155"/>
      <c r="E472" s="25"/>
      <c r="F472" s="153"/>
      <c r="G472" s="166"/>
      <c r="H472" s="161"/>
      <c r="I472" s="161"/>
    </row>
    <row r="473" spans="1:9">
      <c r="A473" s="104" t="s">
        <v>420</v>
      </c>
      <c r="B473" s="149" t="s">
        <v>421</v>
      </c>
      <c r="C473" s="155"/>
      <c r="D473" s="155"/>
      <c r="E473" s="25"/>
      <c r="F473" s="153"/>
      <c r="G473" s="105"/>
      <c r="H473" s="161"/>
      <c r="I473" s="161"/>
    </row>
    <row r="474" spans="1:9">
      <c r="A474" s="105"/>
      <c r="B474" s="35" t="s">
        <v>422</v>
      </c>
      <c r="C474" s="155"/>
      <c r="D474" s="155">
        <v>40000</v>
      </c>
      <c r="E474" s="25"/>
      <c r="F474" s="153"/>
      <c r="G474" s="166"/>
      <c r="H474" s="166">
        <v>66550</v>
      </c>
      <c r="I474" s="161"/>
    </row>
    <row r="475" spans="1:9">
      <c r="A475" s="105"/>
      <c r="B475" s="25" t="s">
        <v>423</v>
      </c>
      <c r="C475" s="155"/>
      <c r="D475" s="155">
        <v>1100</v>
      </c>
      <c r="E475" s="25"/>
      <c r="F475" s="153"/>
      <c r="G475" s="166"/>
      <c r="H475" s="161"/>
      <c r="I475" s="161"/>
    </row>
    <row r="476" spans="1:9">
      <c r="A476" s="105"/>
      <c r="B476" s="25" t="s">
        <v>424</v>
      </c>
      <c r="C476" s="155"/>
      <c r="D476" s="155">
        <v>23950</v>
      </c>
      <c r="E476" s="25"/>
      <c r="F476" s="153"/>
      <c r="G476" s="166"/>
      <c r="H476" s="161"/>
      <c r="I476" s="161"/>
    </row>
    <row r="477" spans="1:9">
      <c r="A477" s="105"/>
      <c r="B477" s="156" t="s">
        <v>425</v>
      </c>
      <c r="C477" s="155"/>
      <c r="D477" s="155">
        <v>1500</v>
      </c>
      <c r="E477" s="25"/>
      <c r="F477" s="153"/>
      <c r="G477" s="166"/>
      <c r="H477" s="161"/>
      <c r="I477" s="161"/>
    </row>
    <row r="478" spans="1:9">
      <c r="A478" s="105"/>
      <c r="B478" s="156"/>
      <c r="C478" s="155"/>
      <c r="D478" s="155"/>
      <c r="E478" s="25"/>
      <c r="F478" s="153"/>
      <c r="G478" s="166"/>
      <c r="H478" s="161"/>
      <c r="I478" s="161"/>
    </row>
    <row r="479" spans="1:9">
      <c r="A479" s="104" t="s">
        <v>426</v>
      </c>
      <c r="B479" s="149" t="s">
        <v>427</v>
      </c>
      <c r="C479" s="155"/>
      <c r="D479" s="155"/>
      <c r="E479" s="25"/>
      <c r="F479" s="153"/>
      <c r="G479" s="105"/>
      <c r="H479" s="166">
        <v>342100</v>
      </c>
      <c r="I479" s="161"/>
    </row>
    <row r="480" spans="1:9">
      <c r="A480" s="105"/>
      <c r="B480" s="152" t="s">
        <v>428</v>
      </c>
      <c r="C480" s="155"/>
      <c r="D480" s="155">
        <v>43500</v>
      </c>
      <c r="E480" s="25"/>
      <c r="F480" s="153"/>
      <c r="G480" s="166"/>
      <c r="H480" s="161"/>
      <c r="I480" s="161"/>
    </row>
    <row r="481" spans="1:9">
      <c r="A481" s="105"/>
      <c r="B481" s="157" t="s">
        <v>429</v>
      </c>
      <c r="C481" s="155"/>
      <c r="D481" s="155"/>
      <c r="E481" s="25"/>
      <c r="F481" s="153"/>
      <c r="G481" s="166"/>
      <c r="H481" s="161"/>
      <c r="I481" s="161"/>
    </row>
    <row r="482" spans="1:9">
      <c r="A482" s="105"/>
      <c r="B482" s="25" t="s">
        <v>430</v>
      </c>
      <c r="C482" s="155"/>
      <c r="D482" s="155">
        <v>1600</v>
      </c>
      <c r="E482" s="25"/>
      <c r="F482" s="153"/>
      <c r="G482" s="166"/>
      <c r="H482" s="161"/>
      <c r="I482" s="161"/>
    </row>
    <row r="483" spans="1:9">
      <c r="A483" s="105"/>
      <c r="B483" s="152" t="s">
        <v>431</v>
      </c>
      <c r="C483" s="155"/>
      <c r="D483" s="155">
        <v>58500</v>
      </c>
      <c r="E483" s="25"/>
      <c r="F483" s="153"/>
      <c r="G483" s="166"/>
      <c r="H483" s="161"/>
      <c r="I483" s="161"/>
    </row>
    <row r="484" spans="1:9">
      <c r="A484" s="105"/>
      <c r="B484" s="156" t="s">
        <v>432</v>
      </c>
      <c r="C484" s="155"/>
      <c r="D484" s="155"/>
      <c r="E484" s="25"/>
      <c r="F484" s="153"/>
      <c r="G484" s="166"/>
      <c r="H484" s="161"/>
      <c r="I484" s="161"/>
    </row>
    <row r="485" spans="1:9">
      <c r="A485" s="105"/>
      <c r="B485" s="155" t="s">
        <v>433</v>
      </c>
      <c r="C485" s="155"/>
      <c r="D485" s="155"/>
      <c r="E485" s="25"/>
      <c r="F485" s="153"/>
      <c r="G485" s="166"/>
      <c r="H485" s="161"/>
      <c r="I485" s="161"/>
    </row>
    <row r="486" spans="1:9">
      <c r="A486" s="105"/>
      <c r="B486" s="156" t="s">
        <v>434</v>
      </c>
      <c r="C486" s="155"/>
      <c r="D486" s="155"/>
      <c r="E486" s="25"/>
      <c r="F486" s="153"/>
      <c r="G486" s="166"/>
      <c r="H486" s="161"/>
      <c r="I486" s="161"/>
    </row>
    <row r="487" spans="1:9">
      <c r="A487" s="105"/>
      <c r="B487" s="156" t="s">
        <v>435</v>
      </c>
      <c r="C487" s="155"/>
      <c r="D487" s="155"/>
      <c r="E487" s="25"/>
      <c r="F487" s="153"/>
      <c r="G487" s="166"/>
      <c r="H487" s="161"/>
      <c r="I487" s="161"/>
    </row>
    <row r="488" spans="1:9">
      <c r="A488" s="228"/>
      <c r="B488" s="242" t="s">
        <v>436</v>
      </c>
      <c r="C488" s="209"/>
      <c r="D488" s="209">
        <v>76000</v>
      </c>
      <c r="E488" s="243"/>
      <c r="F488" s="244"/>
      <c r="G488" s="245"/>
      <c r="H488" s="241"/>
      <c r="I488" s="241"/>
    </row>
    <row r="489" spans="1:9">
      <c r="A489" s="15" t="s">
        <v>172</v>
      </c>
      <c r="B489" s="54" t="s">
        <v>174</v>
      </c>
      <c r="C489" s="54"/>
      <c r="D489" s="57"/>
      <c r="E489" s="54"/>
      <c r="F489" s="54"/>
      <c r="G489" s="258" t="s">
        <v>1</v>
      </c>
      <c r="H489" s="258" t="s">
        <v>2</v>
      </c>
      <c r="I489" s="258" t="s">
        <v>3</v>
      </c>
    </row>
    <row r="490" spans="1:9">
      <c r="A490" s="56" t="s">
        <v>173</v>
      </c>
      <c r="B490" s="55" t="s">
        <v>389</v>
      </c>
      <c r="C490" s="55"/>
      <c r="D490" s="58"/>
      <c r="E490" s="55"/>
      <c r="F490" s="55"/>
      <c r="G490" s="273"/>
      <c r="H490" s="273"/>
      <c r="I490" s="273"/>
    </row>
    <row r="491" spans="1:9">
      <c r="A491" s="145">
        <v>1</v>
      </c>
      <c r="B491" s="260">
        <v>2</v>
      </c>
      <c r="C491" s="260"/>
      <c r="D491" s="260"/>
      <c r="E491" s="260"/>
      <c r="F491" s="260"/>
      <c r="G491" s="145" t="s">
        <v>388</v>
      </c>
      <c r="H491" s="145">
        <v>4</v>
      </c>
      <c r="I491" s="145">
        <v>5</v>
      </c>
    </row>
    <row r="492" spans="1:9">
      <c r="A492" s="104" t="s">
        <v>426</v>
      </c>
      <c r="B492" s="149" t="s">
        <v>427</v>
      </c>
      <c r="C492" s="36"/>
      <c r="D492" s="36"/>
      <c r="E492" s="36"/>
      <c r="F492" s="36"/>
      <c r="G492" s="185"/>
      <c r="H492" s="185"/>
      <c r="I492" s="185"/>
    </row>
    <row r="493" spans="1:9">
      <c r="A493" s="105"/>
      <c r="B493" s="152" t="s">
        <v>505</v>
      </c>
      <c r="C493" s="153"/>
      <c r="D493" s="158">
        <v>150000</v>
      </c>
      <c r="E493" s="25"/>
      <c r="F493" s="153"/>
      <c r="G493" s="166"/>
      <c r="H493" s="161"/>
      <c r="I493" s="161"/>
    </row>
    <row r="494" spans="1:9">
      <c r="A494" s="105"/>
      <c r="B494" s="159" t="s">
        <v>437</v>
      </c>
      <c r="C494" s="153"/>
      <c r="D494" s="158"/>
      <c r="E494" s="25"/>
      <c r="F494" s="153"/>
      <c r="G494" s="166"/>
      <c r="H494" s="161"/>
      <c r="I494" s="161"/>
    </row>
    <row r="495" spans="1:9">
      <c r="A495" s="105"/>
      <c r="B495" s="159" t="s">
        <v>438</v>
      </c>
      <c r="C495" s="153"/>
      <c r="D495" s="158"/>
      <c r="E495" s="25"/>
      <c r="F495" s="153"/>
      <c r="G495" s="166"/>
      <c r="H495" s="161"/>
      <c r="I495" s="161"/>
    </row>
    <row r="496" spans="1:9">
      <c r="A496" s="105"/>
      <c r="B496" s="159" t="s">
        <v>439</v>
      </c>
      <c r="C496" s="153"/>
      <c r="D496" s="158">
        <v>2500</v>
      </c>
      <c r="E496" s="25"/>
      <c r="F496" s="153"/>
      <c r="G496" s="166"/>
      <c r="H496" s="161"/>
      <c r="I496" s="161"/>
    </row>
    <row r="497" spans="1:9">
      <c r="A497" s="105"/>
      <c r="B497" s="152" t="s">
        <v>506</v>
      </c>
      <c r="C497" s="153"/>
      <c r="D497" s="158">
        <v>10000</v>
      </c>
      <c r="E497" s="25"/>
      <c r="F497" s="153"/>
      <c r="G497" s="166"/>
      <c r="H497" s="161"/>
      <c r="I497" s="161"/>
    </row>
    <row r="498" spans="1:9">
      <c r="A498" s="105"/>
      <c r="B498" s="152"/>
      <c r="C498" s="153"/>
      <c r="D498" s="158"/>
      <c r="E498" s="25"/>
      <c r="F498" s="153"/>
      <c r="G498" s="166"/>
      <c r="H498" s="105"/>
      <c r="I498" s="105"/>
    </row>
    <row r="499" spans="1:9">
      <c r="A499" s="104" t="s">
        <v>440</v>
      </c>
      <c r="B499" s="152" t="s">
        <v>441</v>
      </c>
      <c r="C499" s="155"/>
      <c r="D499" s="155"/>
      <c r="E499" s="25"/>
      <c r="F499" s="149"/>
      <c r="G499" s="105"/>
      <c r="H499" s="105"/>
      <c r="I499" s="105"/>
    </row>
    <row r="500" spans="1:9">
      <c r="A500" s="105"/>
      <c r="B500" s="25" t="s">
        <v>442</v>
      </c>
      <c r="C500" s="155"/>
      <c r="D500" s="158">
        <v>4000</v>
      </c>
      <c r="E500" s="25"/>
      <c r="F500" s="153"/>
      <c r="G500" s="166"/>
      <c r="H500" s="186">
        <v>5000</v>
      </c>
      <c r="I500" s="105"/>
    </row>
    <row r="501" spans="1:9">
      <c r="A501" s="105"/>
      <c r="B501" s="25" t="s">
        <v>443</v>
      </c>
      <c r="C501" s="155"/>
      <c r="D501" s="158">
        <v>1000</v>
      </c>
      <c r="E501" s="25"/>
      <c r="F501" s="153"/>
      <c r="G501" s="166"/>
      <c r="H501" s="105"/>
      <c r="I501" s="105"/>
    </row>
    <row r="502" spans="1:9">
      <c r="A502" s="105"/>
      <c r="B502" s="25"/>
      <c r="C502" s="155"/>
      <c r="D502" s="158"/>
      <c r="E502" s="25"/>
      <c r="F502" s="153"/>
      <c r="G502" s="166"/>
      <c r="H502" s="105"/>
      <c r="I502" s="105"/>
    </row>
    <row r="503" spans="1:9" ht="15.75">
      <c r="A503" s="197" t="s">
        <v>444</v>
      </c>
      <c r="B503" s="152" t="s">
        <v>445</v>
      </c>
      <c r="C503" s="155"/>
      <c r="D503" s="155"/>
      <c r="E503" s="25"/>
      <c r="F503" s="149"/>
      <c r="G503" s="105"/>
      <c r="H503" s="166">
        <f ca="1">SUM(H447:H503)</f>
        <v>1843550</v>
      </c>
      <c r="I503" s="105"/>
    </row>
    <row r="504" spans="1:9">
      <c r="A504" s="105"/>
      <c r="B504" s="160"/>
      <c r="C504" s="25"/>
      <c r="D504" s="25"/>
      <c r="E504" s="160"/>
      <c r="F504" s="160"/>
      <c r="G504" s="105"/>
      <c r="H504" s="105"/>
      <c r="I504" s="105"/>
    </row>
    <row r="505" spans="1:9">
      <c r="A505" s="104" t="s">
        <v>446</v>
      </c>
      <c r="B505" s="18" t="s">
        <v>447</v>
      </c>
      <c r="C505" s="37"/>
      <c r="D505" s="25"/>
      <c r="E505" s="160"/>
      <c r="F505" s="160"/>
      <c r="G505" s="105"/>
      <c r="H505" s="186">
        <v>46450</v>
      </c>
      <c r="I505" s="105"/>
    </row>
    <row r="506" spans="1:9">
      <c r="A506" s="104"/>
      <c r="B506" s="16" t="s">
        <v>448</v>
      </c>
      <c r="C506" s="37"/>
      <c r="D506" s="25"/>
      <c r="E506" s="160"/>
      <c r="F506" s="160"/>
      <c r="G506" s="105"/>
      <c r="H506" s="186"/>
      <c r="I506" s="105"/>
    </row>
    <row r="507" spans="1:9">
      <c r="A507" s="198"/>
      <c r="B507" s="18"/>
      <c r="C507" s="82"/>
      <c r="D507" s="25"/>
      <c r="E507" s="160"/>
      <c r="F507" s="160"/>
      <c r="G507" s="105"/>
      <c r="H507" s="186"/>
      <c r="I507" s="105"/>
    </row>
    <row r="508" spans="1:9">
      <c r="A508" s="104" t="s">
        <v>449</v>
      </c>
      <c r="B508" s="18" t="s">
        <v>450</v>
      </c>
      <c r="C508" s="82"/>
      <c r="D508" s="25"/>
      <c r="E508" s="160"/>
      <c r="F508" s="160"/>
      <c r="G508" s="105"/>
      <c r="H508" s="186">
        <v>10000</v>
      </c>
      <c r="I508" s="105"/>
    </row>
    <row r="509" spans="1:9">
      <c r="A509" s="105"/>
      <c r="B509" s="160"/>
      <c r="C509" s="25"/>
      <c r="D509" s="25"/>
      <c r="E509" s="160"/>
      <c r="F509" s="160"/>
      <c r="G509" s="105"/>
      <c r="H509" s="186"/>
      <c r="I509" s="105"/>
    </row>
    <row r="510" spans="1:9" ht="15.75">
      <c r="A510" s="197" t="s">
        <v>451</v>
      </c>
      <c r="B510" s="152" t="s">
        <v>452</v>
      </c>
      <c r="C510" s="152"/>
      <c r="D510" s="152"/>
      <c r="E510" s="152"/>
      <c r="F510" s="152"/>
      <c r="G510" s="186"/>
      <c r="H510" s="166">
        <f>SUM(H505:H509)</f>
        <v>56450</v>
      </c>
      <c r="I510" s="105"/>
    </row>
    <row r="511" spans="1:9">
      <c r="A511" s="105"/>
      <c r="B511" s="160"/>
      <c r="C511" s="25"/>
      <c r="D511" s="25"/>
      <c r="E511" s="160"/>
      <c r="F511" s="160"/>
      <c r="G511" s="105"/>
      <c r="H511" s="105"/>
      <c r="I511" s="105"/>
    </row>
    <row r="512" spans="1:9" ht="15.75">
      <c r="A512" s="199" t="s">
        <v>513</v>
      </c>
      <c r="B512" s="164" t="s">
        <v>453</v>
      </c>
      <c r="C512" s="164"/>
      <c r="D512" s="164"/>
      <c r="E512" s="164"/>
      <c r="F512" s="164"/>
      <c r="G512" s="187"/>
      <c r="H512" s="99">
        <v>1900000</v>
      </c>
      <c r="I512" s="187"/>
    </row>
    <row r="513" spans="1:9">
      <c r="A513" s="105"/>
      <c r="B513" s="160"/>
      <c r="C513" s="25"/>
      <c r="D513" s="25"/>
      <c r="E513" s="160"/>
      <c r="F513" s="160"/>
      <c r="G513" s="105"/>
      <c r="H513" s="105"/>
      <c r="I513" s="105"/>
    </row>
    <row r="514" spans="1:9">
      <c r="A514" s="166" t="s">
        <v>454</v>
      </c>
      <c r="B514" s="153" t="s">
        <v>455</v>
      </c>
      <c r="C514" s="153"/>
      <c r="D514" s="153"/>
      <c r="E514" s="153"/>
      <c r="F514" s="153"/>
      <c r="G514" s="166"/>
      <c r="H514" s="166">
        <v>450000</v>
      </c>
      <c r="I514" s="161"/>
    </row>
    <row r="515" spans="1:9">
      <c r="A515" s="166"/>
      <c r="B515" s="155" t="s">
        <v>456</v>
      </c>
      <c r="C515" s="153"/>
      <c r="D515" s="153"/>
      <c r="E515" s="153"/>
      <c r="F515" s="153"/>
      <c r="G515" s="166"/>
      <c r="H515" s="166"/>
      <c r="I515" s="161"/>
    </row>
    <row r="516" spans="1:9">
      <c r="A516" s="161"/>
      <c r="B516" s="151" t="s">
        <v>457</v>
      </c>
      <c r="C516" s="155"/>
      <c r="D516" s="155"/>
      <c r="E516" s="151"/>
      <c r="F516" s="151"/>
      <c r="G516" s="161"/>
      <c r="H516" s="161"/>
      <c r="I516" s="161"/>
    </row>
    <row r="517" spans="1:9">
      <c r="A517" s="161"/>
      <c r="B517" s="151"/>
      <c r="C517" s="155"/>
      <c r="D517" s="155"/>
      <c r="E517" s="151"/>
      <c r="F517" s="151"/>
      <c r="G517" s="161"/>
      <c r="H517" s="161"/>
      <c r="I517" s="161"/>
    </row>
    <row r="518" spans="1:9" ht="15.75">
      <c r="A518" s="97" t="s">
        <v>458</v>
      </c>
      <c r="B518" s="84" t="s">
        <v>459</v>
      </c>
      <c r="C518" s="102"/>
      <c r="D518" s="102"/>
      <c r="E518" s="137"/>
      <c r="F518" s="137"/>
      <c r="G518" s="103"/>
      <c r="H518" s="99">
        <v>450000</v>
      </c>
      <c r="I518" s="103"/>
    </row>
    <row r="519" spans="1:9">
      <c r="A519" s="161"/>
      <c r="B519" s="151"/>
      <c r="C519" s="155"/>
      <c r="D519" s="155"/>
      <c r="E519" s="151"/>
      <c r="F519" s="151"/>
      <c r="G519" s="161"/>
      <c r="H519" s="161"/>
      <c r="I519" s="161"/>
    </row>
    <row r="520" spans="1:9">
      <c r="A520" s="166" t="s">
        <v>460</v>
      </c>
      <c r="B520" s="153" t="s">
        <v>461</v>
      </c>
      <c r="C520" s="153"/>
      <c r="D520" s="153"/>
      <c r="E520" s="153"/>
      <c r="F520" s="153"/>
      <c r="G520" s="166"/>
      <c r="H520" s="166">
        <v>250000</v>
      </c>
      <c r="I520" s="161"/>
    </row>
    <row r="521" spans="1:9">
      <c r="A521" s="166"/>
      <c r="B521" s="150" t="s">
        <v>462</v>
      </c>
      <c r="C521" s="153"/>
      <c r="D521" s="153"/>
      <c r="E521" s="153"/>
      <c r="F521" s="153"/>
      <c r="G521" s="166"/>
      <c r="H521" s="166"/>
      <c r="I521" s="161"/>
    </row>
    <row r="522" spans="1:9">
      <c r="A522" s="161"/>
      <c r="B522" s="151"/>
      <c r="C522" s="155"/>
      <c r="D522" s="155"/>
      <c r="E522" s="151"/>
      <c r="F522" s="151"/>
      <c r="G522" s="161"/>
      <c r="H522" s="161"/>
      <c r="I522" s="161"/>
    </row>
    <row r="523" spans="1:9" ht="15.75">
      <c r="A523" s="97" t="s">
        <v>463</v>
      </c>
      <c r="B523" s="85" t="s">
        <v>464</v>
      </c>
      <c r="C523" s="85"/>
      <c r="D523" s="85"/>
      <c r="E523" s="85"/>
      <c r="F523" s="85"/>
      <c r="G523" s="99"/>
      <c r="H523" s="99">
        <v>250000</v>
      </c>
      <c r="I523" s="99"/>
    </row>
    <row r="524" spans="1:9">
      <c r="A524" s="161"/>
      <c r="B524" s="151"/>
      <c r="C524" s="155"/>
      <c r="D524" s="155"/>
      <c r="E524" s="151"/>
      <c r="F524" s="151"/>
      <c r="G524" s="161"/>
      <c r="H524" s="161"/>
      <c r="I524" s="161"/>
    </row>
    <row r="525" spans="1:9">
      <c r="A525" s="166" t="s">
        <v>465</v>
      </c>
      <c r="B525" s="153" t="s">
        <v>466</v>
      </c>
      <c r="C525" s="153"/>
      <c r="D525" s="153"/>
      <c r="E525" s="153"/>
      <c r="F525" s="153"/>
      <c r="G525" s="166"/>
      <c r="H525" s="166">
        <v>590000</v>
      </c>
      <c r="I525" s="166"/>
    </row>
    <row r="526" spans="1:9">
      <c r="A526" s="166"/>
      <c r="B526" s="153" t="s">
        <v>467</v>
      </c>
      <c r="C526" s="153"/>
      <c r="D526" s="153"/>
      <c r="E526" s="153"/>
      <c r="F526" s="153"/>
      <c r="G526" s="166"/>
      <c r="H526" s="166"/>
      <c r="I526" s="166"/>
    </row>
    <row r="527" spans="1:9">
      <c r="A527" s="161"/>
      <c r="B527" s="151"/>
      <c r="C527" s="155"/>
      <c r="D527" s="155"/>
      <c r="E527" s="151"/>
      <c r="F527" s="151"/>
      <c r="G527" s="161"/>
      <c r="H527" s="161"/>
      <c r="I527" s="161"/>
    </row>
    <row r="528" spans="1:9" ht="15.75">
      <c r="A528" s="97" t="s">
        <v>468</v>
      </c>
      <c r="B528" s="85" t="s">
        <v>469</v>
      </c>
      <c r="C528" s="85"/>
      <c r="D528" s="85"/>
      <c r="E528" s="85"/>
      <c r="F528" s="85"/>
      <c r="G528" s="99"/>
      <c r="H528" s="99">
        <v>590000</v>
      </c>
      <c r="I528" s="99"/>
    </row>
    <row r="529" spans="1:9">
      <c r="A529" s="200"/>
      <c r="B529" s="151"/>
      <c r="C529" s="155"/>
      <c r="D529" s="155"/>
      <c r="E529" s="151"/>
      <c r="F529" s="151"/>
      <c r="G529" s="161"/>
      <c r="H529" s="161"/>
      <c r="I529" s="161"/>
    </row>
    <row r="530" spans="1:9">
      <c r="A530" s="165"/>
      <c r="B530" s="153"/>
      <c r="C530" s="153"/>
      <c r="D530" s="153"/>
      <c r="E530" s="153"/>
      <c r="F530" s="151"/>
      <c r="G530" s="161"/>
      <c r="H530" s="166"/>
      <c r="I530" s="161"/>
    </row>
    <row r="531" spans="1:9">
      <c r="A531" s="165"/>
      <c r="B531" s="155"/>
      <c r="C531" s="153"/>
      <c r="D531" s="153"/>
      <c r="E531" s="153"/>
      <c r="F531" s="151"/>
      <c r="G531" s="161"/>
      <c r="H531" s="166"/>
      <c r="I531" s="161"/>
    </row>
    <row r="532" spans="1:9">
      <c r="A532" s="240"/>
      <c r="B532" s="210"/>
      <c r="C532" s="209"/>
      <c r="D532" s="209"/>
      <c r="E532" s="210"/>
      <c r="F532" s="210"/>
      <c r="G532" s="241"/>
      <c r="H532" s="241"/>
      <c r="I532" s="241"/>
    </row>
    <row r="533" spans="1:9">
      <c r="A533" s="15" t="s">
        <v>172</v>
      </c>
      <c r="B533" s="54" t="s">
        <v>174</v>
      </c>
      <c r="C533" s="54"/>
      <c r="D533" s="57"/>
      <c r="E533" s="54"/>
      <c r="F533" s="54"/>
      <c r="G533" s="258" t="s">
        <v>1</v>
      </c>
      <c r="H533" s="258" t="s">
        <v>2</v>
      </c>
      <c r="I533" s="258" t="s">
        <v>3</v>
      </c>
    </row>
    <row r="534" spans="1:9">
      <c r="A534" s="56" t="s">
        <v>173</v>
      </c>
      <c r="B534" s="55" t="s">
        <v>389</v>
      </c>
      <c r="C534" s="55"/>
      <c r="D534" s="58"/>
      <c r="E534" s="55"/>
      <c r="F534" s="55"/>
      <c r="G534" s="273"/>
      <c r="H534" s="273"/>
      <c r="I534" s="273"/>
    </row>
    <row r="535" spans="1:9">
      <c r="A535" s="145">
        <v>1</v>
      </c>
      <c r="B535" s="260">
        <v>2</v>
      </c>
      <c r="C535" s="260"/>
      <c r="D535" s="260"/>
      <c r="E535" s="260"/>
      <c r="F535" s="260"/>
      <c r="G535" s="145" t="s">
        <v>388</v>
      </c>
      <c r="H535" s="145">
        <v>4</v>
      </c>
      <c r="I535" s="145">
        <v>5</v>
      </c>
    </row>
    <row r="536" spans="1:9">
      <c r="A536" s="165" t="s">
        <v>470</v>
      </c>
      <c r="B536" s="174" t="s">
        <v>471</v>
      </c>
      <c r="C536" s="173"/>
      <c r="D536" s="153"/>
      <c r="E536" s="153"/>
      <c r="F536" s="153"/>
      <c r="G536" s="166"/>
      <c r="H536" s="166">
        <v>204000</v>
      </c>
      <c r="I536" s="161"/>
    </row>
    <row r="537" spans="1:9">
      <c r="A537" s="166"/>
      <c r="B537" s="151" t="s">
        <v>472</v>
      </c>
      <c r="C537" s="155"/>
      <c r="D537" s="155"/>
      <c r="E537" s="151"/>
      <c r="F537" s="151"/>
      <c r="G537" s="161"/>
      <c r="H537" s="161"/>
      <c r="I537" s="161"/>
    </row>
    <row r="538" spans="1:9">
      <c r="A538" s="200"/>
      <c r="B538" s="151"/>
      <c r="C538" s="155"/>
      <c r="D538" s="155"/>
      <c r="E538" s="151"/>
      <c r="F538" s="151"/>
      <c r="G538" s="161"/>
      <c r="H538" s="161"/>
      <c r="I538" s="161"/>
    </row>
    <row r="539" spans="1:9" ht="15.75">
      <c r="A539" s="122" t="s">
        <v>473</v>
      </c>
      <c r="B539" s="85" t="s">
        <v>474</v>
      </c>
      <c r="C539" s="85"/>
      <c r="D539" s="85"/>
      <c r="E539" s="85"/>
      <c r="F539" s="85"/>
      <c r="G539" s="99"/>
      <c r="H539" s="99">
        <v>204000</v>
      </c>
      <c r="I539" s="99"/>
    </row>
    <row r="540" spans="1:9">
      <c r="A540" s="200"/>
      <c r="B540" s="151"/>
      <c r="C540" s="155"/>
      <c r="D540" s="155"/>
      <c r="E540" s="151"/>
      <c r="F540" s="151"/>
      <c r="G540" s="161"/>
      <c r="H540" s="161"/>
      <c r="I540" s="161"/>
    </row>
    <row r="541" spans="1:9">
      <c r="A541" s="107" t="s">
        <v>475</v>
      </c>
      <c r="B541" s="73" t="s">
        <v>476</v>
      </c>
      <c r="C541" s="73"/>
      <c r="D541" s="73"/>
      <c r="E541" s="73"/>
      <c r="F541" s="73"/>
      <c r="G541" s="98"/>
      <c r="H541" s="98"/>
      <c r="I541" s="98">
        <v>4480500</v>
      </c>
    </row>
    <row r="542" spans="1:9">
      <c r="A542" s="107"/>
      <c r="B542" s="38"/>
      <c r="C542" s="37"/>
      <c r="D542" s="37"/>
      <c r="E542" s="38"/>
      <c r="F542" s="38"/>
      <c r="G542" s="90"/>
      <c r="H542" s="90"/>
      <c r="I542" s="90"/>
    </row>
    <row r="543" spans="1:9">
      <c r="A543" s="107" t="s">
        <v>477</v>
      </c>
      <c r="B543" s="73" t="s">
        <v>478</v>
      </c>
      <c r="C543" s="73"/>
      <c r="D543" s="73"/>
      <c r="E543" s="73"/>
      <c r="F543" s="73"/>
      <c r="G543" s="98"/>
      <c r="H543" s="98"/>
      <c r="I543" s="98">
        <v>88200</v>
      </c>
    </row>
    <row r="544" spans="1:9" ht="15.75">
      <c r="A544" s="201"/>
      <c r="B544" s="168"/>
      <c r="C544" s="37"/>
      <c r="D544" s="37"/>
      <c r="E544" s="38"/>
      <c r="F544" s="38"/>
      <c r="G544" s="90"/>
      <c r="H544" s="90"/>
      <c r="I544" s="90"/>
    </row>
    <row r="545" spans="1:9" ht="15">
      <c r="A545" s="202" t="s">
        <v>479</v>
      </c>
      <c r="B545" s="85" t="s">
        <v>480</v>
      </c>
      <c r="C545" s="85"/>
      <c r="D545" s="85"/>
      <c r="E545" s="85"/>
      <c r="F545" s="85"/>
      <c r="G545" s="99"/>
      <c r="H545" s="99"/>
      <c r="I545" s="99">
        <f>SUM(I541:I544)</f>
        <v>4568700</v>
      </c>
    </row>
    <row r="546" spans="1:9">
      <c r="A546" s="201"/>
      <c r="B546" s="38"/>
      <c r="C546" s="37"/>
      <c r="D546" s="37"/>
      <c r="E546" s="38"/>
      <c r="F546" s="38"/>
      <c r="G546" s="90"/>
      <c r="H546" s="90"/>
      <c r="I546" s="90"/>
    </row>
    <row r="547" spans="1:9" ht="15.75">
      <c r="A547" s="249"/>
      <c r="B547" s="250" t="s">
        <v>481</v>
      </c>
      <c r="C547" s="251"/>
      <c r="D547" s="251"/>
      <c r="E547" s="251"/>
      <c r="F547" s="251"/>
      <c r="G547" s="252"/>
      <c r="H547" s="252">
        <f>SUM(H512+H518+H523+H528+H539+H545)</f>
        <v>3394000</v>
      </c>
      <c r="I547" s="252">
        <f>SUM(I512+I518+I523+I528+I539+I545)</f>
        <v>4568700</v>
      </c>
    </row>
    <row r="548" spans="1:9" ht="14.25">
      <c r="A548" s="246"/>
      <c r="B548" s="169"/>
      <c r="C548" s="169"/>
      <c r="D548" s="169"/>
      <c r="E548" s="169"/>
      <c r="F548" s="169"/>
      <c r="G548" s="169"/>
      <c r="H548" s="169"/>
      <c r="I548" s="169"/>
    </row>
    <row r="549" spans="1:9" ht="15.75">
      <c r="A549" s="246"/>
      <c r="B549" s="170"/>
      <c r="C549" s="169"/>
      <c r="D549" s="169"/>
      <c r="E549" s="169"/>
      <c r="F549" s="169"/>
      <c r="G549" s="169"/>
      <c r="H549" s="169"/>
      <c r="I549" s="169"/>
    </row>
    <row r="550" spans="1:9" ht="14.25">
      <c r="A550" s="246"/>
      <c r="B550" s="169"/>
      <c r="C550" s="169"/>
      <c r="D550" s="169"/>
      <c r="E550" s="169"/>
      <c r="F550" s="169"/>
      <c r="G550" s="11"/>
      <c r="H550" s="11"/>
      <c r="I550" s="11"/>
    </row>
    <row r="551" spans="1:9" ht="15">
      <c r="A551" s="246"/>
      <c r="B551" s="171"/>
      <c r="C551" s="169"/>
      <c r="D551" s="169"/>
      <c r="E551" s="169"/>
      <c r="F551" s="169"/>
      <c r="G551" s="171"/>
      <c r="H551" s="171"/>
      <c r="I551" s="171"/>
    </row>
    <row r="552" spans="1:9" ht="14.25">
      <c r="A552" s="246"/>
      <c r="B552" s="169"/>
      <c r="C552" s="169"/>
      <c r="D552" s="169"/>
      <c r="E552" s="169"/>
      <c r="F552" s="169"/>
      <c r="G552" s="172"/>
      <c r="H552" s="172"/>
      <c r="I552" s="172"/>
    </row>
    <row r="553" spans="1:9" ht="14.25">
      <c r="A553" s="246"/>
      <c r="B553" s="169"/>
      <c r="C553" s="169"/>
      <c r="D553" s="169"/>
      <c r="E553" s="169"/>
      <c r="F553" s="169"/>
      <c r="G553" s="172"/>
      <c r="H553" s="172"/>
      <c r="I553" s="172"/>
    </row>
    <row r="554" spans="1:9" ht="14.25">
      <c r="A554" s="246"/>
      <c r="B554" s="169"/>
      <c r="C554" s="169"/>
      <c r="D554" s="169"/>
      <c r="E554" s="169"/>
      <c r="F554" s="169"/>
      <c r="G554" s="172"/>
      <c r="H554" s="172"/>
      <c r="I554" s="172"/>
    </row>
    <row r="555" spans="1:9" ht="14.25">
      <c r="A555" s="246"/>
      <c r="B555" s="169"/>
      <c r="C555" s="169"/>
      <c r="D555" s="169"/>
      <c r="E555" s="169"/>
      <c r="F555" s="169"/>
      <c r="G555" s="172"/>
      <c r="H555" s="172"/>
      <c r="I555" s="172"/>
    </row>
    <row r="556" spans="1:9" ht="14.25">
      <c r="A556" s="246"/>
      <c r="B556" s="169"/>
      <c r="C556" s="169"/>
      <c r="D556" s="169"/>
      <c r="E556" s="169"/>
      <c r="F556" s="169"/>
      <c r="G556" s="172"/>
      <c r="H556" s="172"/>
      <c r="I556" s="172"/>
    </row>
    <row r="557" spans="1:9" ht="14.25">
      <c r="A557" s="246"/>
      <c r="B557" s="169"/>
      <c r="C557" s="169"/>
      <c r="D557" s="169"/>
      <c r="E557" s="169"/>
      <c r="F557" s="169"/>
      <c r="G557" s="172"/>
      <c r="H557" s="172"/>
      <c r="I557" s="172"/>
    </row>
    <row r="558" spans="1:9" ht="14.25">
      <c r="A558" s="246"/>
      <c r="B558" s="169"/>
      <c r="C558" s="169"/>
      <c r="D558" s="169"/>
      <c r="E558" s="169"/>
      <c r="F558" s="169"/>
      <c r="G558" s="172"/>
      <c r="H558" s="172"/>
      <c r="I558" s="172"/>
    </row>
    <row r="559" spans="1:9" ht="14.25">
      <c r="A559" s="246"/>
      <c r="B559" s="169"/>
      <c r="C559" s="169"/>
      <c r="D559" s="169"/>
      <c r="E559" s="169"/>
      <c r="F559" s="169"/>
      <c r="G559" s="172"/>
      <c r="H559" s="172"/>
      <c r="I559" s="172"/>
    </row>
    <row r="560" spans="1:9" ht="14.25">
      <c r="A560" s="247"/>
      <c r="B560" s="169"/>
      <c r="C560" s="169"/>
      <c r="D560" s="169"/>
      <c r="E560" s="169"/>
      <c r="F560" s="169"/>
      <c r="G560" s="169"/>
      <c r="H560" s="169"/>
      <c r="I560" s="169"/>
    </row>
    <row r="561" spans="1:12" ht="15">
      <c r="A561" s="247"/>
      <c r="B561" s="171"/>
      <c r="C561" s="169"/>
      <c r="D561" s="169"/>
      <c r="E561" s="169"/>
      <c r="F561" s="172"/>
      <c r="G561" s="153"/>
      <c r="H561" s="248"/>
      <c r="I561" s="248"/>
    </row>
    <row r="562" spans="1:12" ht="14.25">
      <c r="A562" s="247"/>
      <c r="B562" s="169"/>
      <c r="C562" s="169"/>
      <c r="D562" s="169"/>
      <c r="E562" s="169"/>
      <c r="F562" s="169"/>
      <c r="G562" s="169"/>
      <c r="H562" s="169"/>
      <c r="I562" s="169"/>
    </row>
    <row r="563" spans="1:12" ht="14.25">
      <c r="A563" s="247"/>
      <c r="B563" s="169"/>
      <c r="C563" s="169"/>
      <c r="D563" s="169"/>
      <c r="E563" s="169"/>
      <c r="F563" s="169"/>
      <c r="G563" s="169"/>
      <c r="H563" s="169"/>
      <c r="I563" s="169"/>
    </row>
    <row r="564" spans="1:12" ht="14.25">
      <c r="A564" s="247"/>
      <c r="B564" s="169"/>
      <c r="C564" s="169"/>
      <c r="D564" s="169"/>
      <c r="E564" s="169"/>
      <c r="F564" s="169"/>
      <c r="G564" s="169"/>
      <c r="H564" s="169"/>
      <c r="I564" s="169"/>
    </row>
    <row r="565" spans="1:12" ht="14.25">
      <c r="A565" s="169"/>
      <c r="B565" s="169"/>
      <c r="C565" s="169"/>
      <c r="D565" s="169"/>
      <c r="E565" s="169"/>
      <c r="F565" s="169"/>
      <c r="G565" s="169"/>
      <c r="H565" s="169"/>
      <c r="I565" s="169"/>
    </row>
    <row r="566" spans="1:12" ht="14.25">
      <c r="A566" s="169"/>
      <c r="B566" s="169"/>
      <c r="C566" s="169"/>
      <c r="D566" s="169"/>
      <c r="E566" s="169"/>
      <c r="F566" s="169"/>
      <c r="G566" s="169"/>
      <c r="H566" s="169"/>
      <c r="I566" s="169"/>
    </row>
    <row r="567" spans="1:12" ht="14.25">
      <c r="A567" s="169"/>
      <c r="B567" s="169"/>
      <c r="C567" s="169"/>
      <c r="D567" s="169"/>
      <c r="E567" s="169"/>
      <c r="F567" s="169"/>
      <c r="G567" s="169"/>
      <c r="H567" s="169"/>
      <c r="I567" s="169"/>
      <c r="L567" s="11"/>
    </row>
    <row r="568" spans="1:12" ht="14.25">
      <c r="A568" s="169"/>
      <c r="B568" s="169"/>
      <c r="C568" s="169"/>
      <c r="D568" s="169"/>
      <c r="E568" s="169"/>
      <c r="F568" s="169"/>
      <c r="G568" s="169"/>
      <c r="H568" s="169"/>
      <c r="I568" s="169"/>
    </row>
    <row r="569" spans="1:12" ht="15">
      <c r="A569" s="169"/>
      <c r="B569" s="171"/>
      <c r="C569" s="169"/>
      <c r="D569" s="169"/>
      <c r="E569" s="169"/>
      <c r="F569" s="169"/>
      <c r="G569" s="169"/>
      <c r="H569" s="169"/>
      <c r="I569" s="248"/>
    </row>
    <row r="570" spans="1:12" ht="14.25">
      <c r="A570" s="169"/>
      <c r="B570" s="169"/>
      <c r="C570" s="169"/>
      <c r="D570" s="169"/>
      <c r="E570" s="169"/>
      <c r="F570" s="169"/>
      <c r="G570" s="169"/>
      <c r="H570" s="169"/>
      <c r="I570" s="169"/>
    </row>
    <row r="571" spans="1:12" ht="14.25">
      <c r="A571" s="169"/>
      <c r="B571" s="169"/>
      <c r="C571" s="169"/>
      <c r="D571" s="169"/>
      <c r="E571" s="169"/>
      <c r="F571" s="169"/>
      <c r="G571" s="169"/>
      <c r="H571" s="169"/>
      <c r="I571" s="169"/>
    </row>
    <row r="572" spans="1:12">
      <c r="A572" s="37"/>
      <c r="B572" s="38"/>
      <c r="C572" s="37"/>
      <c r="D572" s="37"/>
      <c r="E572" s="38"/>
      <c r="F572" s="38"/>
      <c r="G572" s="37"/>
      <c r="H572" s="37"/>
      <c r="I572" s="37"/>
    </row>
    <row r="573" spans="1:12">
      <c r="A573" s="37"/>
      <c r="B573" s="38"/>
      <c r="C573" s="37"/>
      <c r="D573" s="37"/>
      <c r="E573" s="38"/>
      <c r="F573" s="38"/>
      <c r="G573" s="37"/>
      <c r="H573" s="37"/>
      <c r="I573" s="37"/>
    </row>
    <row r="574" spans="1:12">
      <c r="A574" s="15" t="s">
        <v>172</v>
      </c>
      <c r="B574" s="54" t="s">
        <v>174</v>
      </c>
      <c r="C574" s="54"/>
      <c r="D574" s="57"/>
      <c r="E574" s="54"/>
      <c r="F574" s="54"/>
      <c r="G574" s="258" t="s">
        <v>1</v>
      </c>
      <c r="H574" s="258" t="s">
        <v>2</v>
      </c>
      <c r="I574" s="258" t="s">
        <v>3</v>
      </c>
    </row>
    <row r="575" spans="1:12">
      <c r="A575" s="56" t="s">
        <v>173</v>
      </c>
      <c r="B575" s="55" t="s">
        <v>389</v>
      </c>
      <c r="C575" s="55"/>
      <c r="D575" s="58"/>
      <c r="E575" s="55"/>
      <c r="F575" s="55"/>
      <c r="G575" s="273"/>
      <c r="H575" s="273"/>
      <c r="I575" s="273"/>
    </row>
    <row r="576" spans="1:12">
      <c r="A576" s="216">
        <v>1</v>
      </c>
      <c r="B576" s="260">
        <v>2</v>
      </c>
      <c r="C576" s="260"/>
      <c r="D576" s="260"/>
      <c r="E576" s="260"/>
      <c r="F576" s="260"/>
      <c r="G576" s="216" t="s">
        <v>388</v>
      </c>
      <c r="H576" s="216">
        <v>4</v>
      </c>
      <c r="I576" s="216">
        <v>5</v>
      </c>
    </row>
    <row r="577" spans="1:9">
      <c r="A577" s="253"/>
      <c r="B577" s="36"/>
      <c r="C577" s="36"/>
      <c r="D577" s="36"/>
      <c r="E577" s="36"/>
      <c r="F577" s="36"/>
      <c r="G577" s="185"/>
      <c r="H577" s="185"/>
      <c r="I577" s="185"/>
    </row>
    <row r="578" spans="1:9">
      <c r="A578" s="185"/>
      <c r="B578" s="36"/>
      <c r="C578" s="36"/>
      <c r="D578" s="36"/>
      <c r="E578" s="36"/>
      <c r="F578" s="36"/>
      <c r="G578" s="185"/>
      <c r="H578" s="185"/>
      <c r="I578" s="185"/>
    </row>
    <row r="579" spans="1:9" ht="15.75">
      <c r="A579" s="203"/>
      <c r="B579" s="170" t="s">
        <v>482</v>
      </c>
      <c r="C579" s="169"/>
      <c r="D579" s="169"/>
      <c r="E579" s="169"/>
      <c r="F579" s="169"/>
      <c r="G579" s="189"/>
      <c r="H579" s="189"/>
      <c r="I579" s="189"/>
    </row>
    <row r="580" spans="1:9" ht="14.25">
      <c r="A580" s="203"/>
      <c r="B580" s="169"/>
      <c r="C580" s="169"/>
      <c r="D580" s="169"/>
      <c r="E580" s="169"/>
      <c r="F580" s="169"/>
    </row>
    <row r="581" spans="1:9" ht="15">
      <c r="A581" s="203"/>
      <c r="B581" s="171" t="s">
        <v>483</v>
      </c>
      <c r="C581" s="169"/>
      <c r="D581" s="169"/>
      <c r="E581" s="169"/>
      <c r="F581" s="169"/>
      <c r="G581" s="190">
        <f>SUM(H581+I581)</f>
        <v>7962700</v>
      </c>
      <c r="H581" s="190">
        <v>3394000</v>
      </c>
      <c r="I581" s="190">
        <v>4568700</v>
      </c>
    </row>
    <row r="582" spans="1:9" ht="14.25">
      <c r="A582" s="203"/>
      <c r="B582" s="169" t="s">
        <v>484</v>
      </c>
      <c r="C582" s="169"/>
      <c r="D582" s="169"/>
      <c r="E582" s="169"/>
      <c r="F582" s="169"/>
      <c r="G582" s="191">
        <f>SUM(H582+I582)</f>
        <v>3399800</v>
      </c>
      <c r="H582" s="191">
        <v>1219980</v>
      </c>
      <c r="I582" s="191">
        <v>2179820</v>
      </c>
    </row>
    <row r="583" spans="1:9" ht="14.25">
      <c r="A583" s="203"/>
      <c r="B583" s="169" t="s">
        <v>485</v>
      </c>
      <c r="C583" s="169"/>
      <c r="D583" s="169"/>
      <c r="E583" s="169"/>
      <c r="F583" s="169"/>
      <c r="G583" s="191">
        <f>SUM(H583+I583)</f>
        <v>916900</v>
      </c>
      <c r="H583" s="191">
        <v>333730</v>
      </c>
      <c r="I583" s="191">
        <v>583170</v>
      </c>
    </row>
    <row r="584" spans="1:9" ht="14.25">
      <c r="A584" s="203"/>
      <c r="B584" s="169" t="s">
        <v>486</v>
      </c>
      <c r="C584" s="169"/>
      <c r="D584" s="169"/>
      <c r="E584" s="169"/>
      <c r="F584" s="169"/>
      <c r="G584" s="191">
        <f>SUM(G448+G479+G539+G547+G565+G582)</f>
        <v>3399800</v>
      </c>
      <c r="H584" s="191">
        <v>858381</v>
      </c>
      <c r="I584" s="191">
        <v>719719</v>
      </c>
    </row>
    <row r="585" spans="1:9" ht="14.25">
      <c r="A585" s="203"/>
      <c r="B585" s="169" t="s">
        <v>487</v>
      </c>
      <c r="C585" s="169"/>
      <c r="D585" s="169"/>
      <c r="E585" s="169"/>
      <c r="F585" s="169"/>
      <c r="G585" s="191">
        <f>SUM(H585+I585)</f>
        <v>1150700</v>
      </c>
      <c r="H585" s="191">
        <v>154909</v>
      </c>
      <c r="I585" s="191">
        <v>995791</v>
      </c>
    </row>
    <row r="586" spans="1:9" ht="14.25">
      <c r="A586" s="203"/>
      <c r="B586" s="169" t="s">
        <v>488</v>
      </c>
      <c r="C586" s="169"/>
      <c r="D586" s="169"/>
      <c r="E586" s="169"/>
      <c r="F586" s="169"/>
      <c r="G586" s="191">
        <v>35000</v>
      </c>
      <c r="H586" s="191">
        <v>33000</v>
      </c>
      <c r="I586" s="191">
        <v>2000</v>
      </c>
    </row>
    <row r="587" spans="1:9" ht="14.25">
      <c r="A587" s="203"/>
      <c r="B587" s="169" t="s">
        <v>489</v>
      </c>
      <c r="C587" s="169"/>
      <c r="D587" s="169"/>
      <c r="E587" s="169"/>
      <c r="F587" s="169"/>
      <c r="G587" s="191">
        <f>SUM(H587+I587)</f>
        <v>813100</v>
      </c>
      <c r="H587" s="191">
        <v>724900</v>
      </c>
      <c r="I587" s="191">
        <v>88200</v>
      </c>
    </row>
    <row r="588" spans="1:9" ht="14.25">
      <c r="A588" s="203"/>
      <c r="B588" s="169" t="s">
        <v>490</v>
      </c>
      <c r="C588" s="169"/>
      <c r="D588" s="169"/>
      <c r="E588" s="169"/>
      <c r="F588" s="169"/>
      <c r="G588" s="191">
        <f>SUM(H588+I588)</f>
        <v>35000</v>
      </c>
      <c r="H588" s="191">
        <v>35000</v>
      </c>
      <c r="I588" s="191"/>
    </row>
    <row r="589" spans="1:9" ht="14.25">
      <c r="A589" s="203"/>
      <c r="B589" s="169" t="s">
        <v>491</v>
      </c>
      <c r="C589" s="169"/>
      <c r="D589" s="169"/>
      <c r="E589" s="169"/>
      <c r="F589" s="169"/>
      <c r="G589" s="191">
        <v>34100</v>
      </c>
      <c r="H589" s="191">
        <v>34100</v>
      </c>
      <c r="I589" s="191"/>
    </row>
    <row r="590" spans="1:9" ht="14.25">
      <c r="A590" s="204"/>
      <c r="B590" s="169"/>
      <c r="C590" s="169"/>
      <c r="D590" s="169"/>
      <c r="E590" s="169"/>
      <c r="F590" s="169"/>
      <c r="G590" s="189"/>
      <c r="H590" s="189"/>
      <c r="I590" s="189"/>
    </row>
    <row r="591" spans="1:9" ht="15">
      <c r="A591" s="204"/>
      <c r="B591" s="171" t="s">
        <v>492</v>
      </c>
      <c r="C591" s="169"/>
      <c r="D591" s="169"/>
      <c r="E591" s="169"/>
      <c r="F591" s="172"/>
      <c r="G591" s="166"/>
      <c r="H591" s="192">
        <v>3394000</v>
      </c>
      <c r="I591" s="192">
        <v>4568700</v>
      </c>
    </row>
    <row r="592" spans="1:9" ht="14.25">
      <c r="A592" s="204"/>
      <c r="B592" s="169" t="s">
        <v>493</v>
      </c>
      <c r="C592" s="169"/>
      <c r="D592" s="169"/>
      <c r="E592" s="169"/>
      <c r="F592" s="169"/>
      <c r="G592" s="189"/>
      <c r="H592" s="189"/>
      <c r="I592" s="189"/>
    </row>
    <row r="593" spans="1:9" ht="14.25">
      <c r="A593" s="204"/>
      <c r="B593" s="169" t="s">
        <v>494</v>
      </c>
      <c r="C593" s="169"/>
      <c r="D593" s="169"/>
      <c r="E593" s="169"/>
      <c r="F593" s="169"/>
      <c r="G593" s="189"/>
      <c r="H593" s="189">
        <v>1900000</v>
      </c>
      <c r="I593" s="189"/>
    </row>
    <row r="594" spans="1:9" ht="14.25">
      <c r="A594" s="204"/>
      <c r="B594" s="169" t="s">
        <v>495</v>
      </c>
      <c r="C594" s="169"/>
      <c r="D594" s="169"/>
      <c r="E594" s="169"/>
      <c r="F594" s="169"/>
      <c r="G594" s="189"/>
      <c r="H594" s="189">
        <v>450000</v>
      </c>
      <c r="I594" s="189"/>
    </row>
    <row r="595" spans="1:9" ht="14.25">
      <c r="A595" s="189"/>
      <c r="B595" s="169" t="s">
        <v>496</v>
      </c>
      <c r="C595" s="169"/>
      <c r="D595" s="169"/>
      <c r="E595" s="169"/>
      <c r="F595" s="169"/>
      <c r="G595" s="189"/>
      <c r="H595" s="189">
        <v>250000</v>
      </c>
      <c r="I595" s="189"/>
    </row>
    <row r="596" spans="1:9" ht="14.25">
      <c r="A596" s="189"/>
      <c r="B596" s="169" t="s">
        <v>497</v>
      </c>
      <c r="C596" s="169"/>
      <c r="D596" s="169"/>
      <c r="E596" s="169"/>
      <c r="F596" s="169"/>
      <c r="G596" s="189"/>
      <c r="H596" s="189"/>
      <c r="I596" s="189"/>
    </row>
    <row r="597" spans="1:9" ht="14.25">
      <c r="A597" s="189"/>
      <c r="B597" s="169" t="s">
        <v>498</v>
      </c>
      <c r="C597" s="169"/>
      <c r="D597" s="169"/>
      <c r="E597" s="169"/>
      <c r="F597" s="169"/>
      <c r="G597" s="189"/>
      <c r="H597" s="189">
        <v>590000</v>
      </c>
      <c r="I597" s="189"/>
    </row>
    <row r="598" spans="1:9" ht="14.25">
      <c r="A598" s="189"/>
      <c r="B598" s="169" t="s">
        <v>499</v>
      </c>
      <c r="C598" s="169"/>
      <c r="D598" s="169"/>
      <c r="E598" s="169"/>
      <c r="F598" s="169"/>
      <c r="G598" s="189"/>
      <c r="H598" s="189">
        <v>204000</v>
      </c>
      <c r="I598" s="189"/>
    </row>
    <row r="599" spans="1:9" ht="15">
      <c r="A599" s="167"/>
      <c r="B599" s="205" t="s">
        <v>500</v>
      </c>
      <c r="C599" s="206"/>
      <c r="D599" s="206"/>
      <c r="E599" s="206"/>
      <c r="F599" s="206"/>
      <c r="G599" s="167"/>
      <c r="H599" s="167"/>
      <c r="I599" s="207">
        <v>4568700</v>
      </c>
    </row>
    <row r="600" spans="1:9" ht="14.25">
      <c r="A600" s="169"/>
      <c r="B600" s="169"/>
      <c r="C600" s="169"/>
      <c r="D600" s="169"/>
      <c r="E600" s="169"/>
      <c r="F600" s="169"/>
      <c r="G600" s="169"/>
      <c r="H600" s="169"/>
      <c r="I600" s="169"/>
    </row>
    <row r="601" spans="1:9" ht="14.25">
      <c r="A601" s="169"/>
      <c r="B601" s="169" t="s">
        <v>507</v>
      </c>
      <c r="C601" s="169"/>
      <c r="D601" s="169"/>
      <c r="E601" s="169"/>
      <c r="F601" s="169"/>
      <c r="G601" s="169"/>
      <c r="H601" s="169"/>
      <c r="I601" s="169"/>
    </row>
    <row r="602" spans="1:9">
      <c r="A602" s="37"/>
      <c r="B602" s="38"/>
      <c r="C602" s="37"/>
      <c r="D602" s="37"/>
      <c r="G602" s="11"/>
      <c r="H602" s="11"/>
      <c r="I602" s="37"/>
    </row>
    <row r="603" spans="1:9">
      <c r="A603" s="37"/>
      <c r="B603" s="38"/>
      <c r="C603" s="37"/>
      <c r="D603" s="37"/>
      <c r="G603" s="11"/>
      <c r="H603" s="11"/>
      <c r="I603" s="37"/>
    </row>
    <row r="604" spans="1:9">
      <c r="A604" s="11"/>
      <c r="D604" s="148"/>
      <c r="G604" s="11"/>
      <c r="H604" s="11"/>
      <c r="I604" s="11"/>
    </row>
    <row r="605" spans="1:9">
      <c r="A605" s="11"/>
      <c r="D605" s="148"/>
      <c r="E605" s="38" t="s">
        <v>501</v>
      </c>
      <c r="F605" s="38"/>
      <c r="G605" s="37" t="s">
        <v>502</v>
      </c>
      <c r="H605" s="37"/>
      <c r="I605" s="11"/>
    </row>
    <row r="606" spans="1:9">
      <c r="A606" s="11"/>
      <c r="D606" s="148"/>
      <c r="E606" s="38" t="s">
        <v>503</v>
      </c>
      <c r="F606" s="38"/>
      <c r="G606" s="37" t="s">
        <v>504</v>
      </c>
      <c r="H606" s="37"/>
      <c r="I606" s="11"/>
    </row>
    <row r="607" spans="1:9">
      <c r="A607" s="11"/>
      <c r="D607" s="148"/>
      <c r="G607" s="11"/>
      <c r="H607" s="11"/>
      <c r="I607" s="11"/>
    </row>
    <row r="608" spans="1:9">
      <c r="A608" s="11"/>
      <c r="D608" s="148"/>
      <c r="G608" s="11"/>
      <c r="H608" s="11"/>
      <c r="I608" s="11"/>
    </row>
    <row r="609" spans="1:9">
      <c r="A609" s="11"/>
      <c r="D609" s="148"/>
      <c r="G609" s="11"/>
      <c r="H609" s="11"/>
      <c r="I609" s="11"/>
    </row>
    <row r="610" spans="1:9">
      <c r="A610" s="11"/>
      <c r="D610" s="148"/>
      <c r="G610" s="11"/>
      <c r="H610" s="11"/>
      <c r="I610" s="11"/>
    </row>
    <row r="611" spans="1:9">
      <c r="A611" s="11"/>
      <c r="D611" s="148"/>
      <c r="G611" s="11"/>
      <c r="H611" s="11"/>
      <c r="I611" s="11"/>
    </row>
    <row r="612" spans="1:9">
      <c r="A612" s="11"/>
      <c r="D612" s="148"/>
      <c r="G612" s="11"/>
      <c r="H612" s="11"/>
      <c r="I612" s="11"/>
    </row>
    <row r="613" spans="1:9">
      <c r="A613" s="11"/>
      <c r="D613" s="148"/>
      <c r="G613" s="11"/>
      <c r="H613" s="11"/>
      <c r="I613" s="11"/>
    </row>
    <row r="614" spans="1:9">
      <c r="A614" s="11"/>
      <c r="D614" s="148"/>
      <c r="G614" s="11"/>
      <c r="H614" s="11"/>
      <c r="I614" s="11"/>
    </row>
    <row r="615" spans="1:9">
      <c r="A615" s="11"/>
      <c r="D615" s="148"/>
      <c r="G615" s="11"/>
      <c r="H615" s="11"/>
      <c r="I615" s="11"/>
    </row>
    <row r="616" spans="1:9">
      <c r="A616" s="11"/>
      <c r="D616" s="148"/>
      <c r="G616" s="11"/>
      <c r="H616" s="11"/>
      <c r="I616" s="11"/>
    </row>
    <row r="617" spans="1:9">
      <c r="A617" s="11"/>
      <c r="D617" s="148"/>
      <c r="G617" s="11"/>
      <c r="H617" s="11"/>
      <c r="I617" s="11"/>
    </row>
    <row r="618" spans="1:9">
      <c r="A618" s="11"/>
      <c r="D618" s="148"/>
      <c r="G618" s="11"/>
      <c r="H618" s="11"/>
      <c r="I618" s="11"/>
    </row>
    <row r="619" spans="1:9">
      <c r="A619" s="11"/>
      <c r="D619" s="148"/>
      <c r="G619" s="11"/>
      <c r="H619" s="11"/>
      <c r="I619" s="11"/>
    </row>
    <row r="620" spans="1:9">
      <c r="A620" s="11"/>
      <c r="D620" s="148"/>
      <c r="G620" s="11"/>
      <c r="H620" s="11"/>
      <c r="I620" s="11"/>
    </row>
    <row r="621" spans="1:9">
      <c r="A621" s="11"/>
      <c r="D621" s="148"/>
      <c r="G621" s="11"/>
      <c r="H621" s="11"/>
      <c r="I621" s="11"/>
    </row>
    <row r="622" spans="1:9">
      <c r="A622" s="11"/>
      <c r="D622" s="148"/>
      <c r="G622" s="11"/>
      <c r="H622" s="11"/>
      <c r="I622" s="11"/>
    </row>
    <row r="623" spans="1:9">
      <c r="A623" s="11"/>
      <c r="D623" s="148"/>
      <c r="G623" s="11"/>
      <c r="H623" s="11"/>
      <c r="I623" s="11"/>
    </row>
    <row r="624" spans="1:9">
      <c r="A624" s="11"/>
      <c r="D624" s="148"/>
      <c r="G624" s="11"/>
      <c r="H624" s="11"/>
      <c r="I624" s="11"/>
    </row>
  </sheetData>
  <mergeCells count="155">
    <mergeCell ref="G574:G575"/>
    <mergeCell ref="H574:H575"/>
    <mergeCell ref="I574:I575"/>
    <mergeCell ref="B576:F576"/>
    <mergeCell ref="G489:G490"/>
    <mergeCell ref="H489:H490"/>
    <mergeCell ref="I489:I490"/>
    <mergeCell ref="B491:F491"/>
    <mergeCell ref="G533:G534"/>
    <mergeCell ref="H533:H534"/>
    <mergeCell ref="I533:I534"/>
    <mergeCell ref="B535:F535"/>
    <mergeCell ref="G13:G14"/>
    <mergeCell ref="H13:H14"/>
    <mergeCell ref="I13:I14"/>
    <mergeCell ref="B143:E143"/>
    <mergeCell ref="B142:E142"/>
    <mergeCell ref="B144:E144"/>
    <mergeCell ref="B145:E145"/>
    <mergeCell ref="B146:E146"/>
    <mergeCell ref="B99:F99"/>
    <mergeCell ref="B134:E134"/>
    <mergeCell ref="B135:E135"/>
    <mergeCell ref="B136:E136"/>
    <mergeCell ref="B137:E137"/>
    <mergeCell ref="B130:E130"/>
    <mergeCell ref="B129:E129"/>
    <mergeCell ref="B122:E122"/>
    <mergeCell ref="B131:E131"/>
    <mergeCell ref="B132:E132"/>
    <mergeCell ref="B123:E123"/>
    <mergeCell ref="B124:E124"/>
    <mergeCell ref="B125:E125"/>
    <mergeCell ref="B126:E126"/>
    <mergeCell ref="B128:E128"/>
    <mergeCell ref="G139:G140"/>
    <mergeCell ref="C3:F3"/>
    <mergeCell ref="D4:E4"/>
    <mergeCell ref="L21:M21"/>
    <mergeCell ref="G444:G445"/>
    <mergeCell ref="H444:H445"/>
    <mergeCell ref="I444:I445"/>
    <mergeCell ref="B446:F446"/>
    <mergeCell ref="G94:G95"/>
    <mergeCell ref="H94:H95"/>
    <mergeCell ref="I94:I95"/>
    <mergeCell ref="B96:F96"/>
    <mergeCell ref="B97:F97"/>
    <mergeCell ref="B98:F98"/>
    <mergeCell ref="L22:M22"/>
    <mergeCell ref="B15:F15"/>
    <mergeCell ref="B214:C214"/>
    <mergeCell ref="G48:G49"/>
    <mergeCell ref="H48:H49"/>
    <mergeCell ref="I48:I49"/>
    <mergeCell ref="B50:F50"/>
    <mergeCell ref="B16:F16"/>
    <mergeCell ref="I139:I140"/>
    <mergeCell ref="B141:F141"/>
    <mergeCell ref="B149:E149"/>
    <mergeCell ref="B133:E133"/>
    <mergeCell ref="B138:E138"/>
    <mergeCell ref="H139:H140"/>
    <mergeCell ref="G184:G185"/>
    <mergeCell ref="H184:H185"/>
    <mergeCell ref="I184:I185"/>
    <mergeCell ref="B147:E147"/>
    <mergeCell ref="B148:E148"/>
    <mergeCell ref="B150:E150"/>
    <mergeCell ref="B151:E151"/>
    <mergeCell ref="B152:E152"/>
    <mergeCell ref="B153:E153"/>
    <mergeCell ref="B154:E154"/>
    <mergeCell ref="B161:E161"/>
    <mergeCell ref="B162:E162"/>
    <mergeCell ref="B163:E163"/>
    <mergeCell ref="B165:E165"/>
    <mergeCell ref="B167:E167"/>
    <mergeCell ref="B166:E166"/>
    <mergeCell ref="B155:E155"/>
    <mergeCell ref="B156:E156"/>
    <mergeCell ref="B157:E157"/>
    <mergeCell ref="B158:E158"/>
    <mergeCell ref="B159:E159"/>
    <mergeCell ref="B160:E160"/>
    <mergeCell ref="B176:E176"/>
    <mergeCell ref="B178:E178"/>
    <mergeCell ref="B180:E180"/>
    <mergeCell ref="B183:E183"/>
    <mergeCell ref="B190:E190"/>
    <mergeCell ref="B193:E193"/>
    <mergeCell ref="B169:E169"/>
    <mergeCell ref="B170:E170"/>
    <mergeCell ref="B171:E171"/>
    <mergeCell ref="B172:E172"/>
    <mergeCell ref="B173:E173"/>
    <mergeCell ref="B175:E175"/>
    <mergeCell ref="B174:E174"/>
    <mergeCell ref="B221:E221"/>
    <mergeCell ref="B227:E227"/>
    <mergeCell ref="B237:E237"/>
    <mergeCell ref="B241:E241"/>
    <mergeCell ref="B246:E246"/>
    <mergeCell ref="B254:E254"/>
    <mergeCell ref="B196:E196"/>
    <mergeCell ref="B199:E199"/>
    <mergeCell ref="B186:F186"/>
    <mergeCell ref="B206:E206"/>
    <mergeCell ref="B209:E209"/>
    <mergeCell ref="B215:E215"/>
    <mergeCell ref="B248:C248"/>
    <mergeCell ref="B250:C250"/>
    <mergeCell ref="B411:E411"/>
    <mergeCell ref="B414:E414"/>
    <mergeCell ref="B418:E418"/>
    <mergeCell ref="B357:E357"/>
    <mergeCell ref="B365:E365"/>
    <mergeCell ref="B372:E372"/>
    <mergeCell ref="B375:E375"/>
    <mergeCell ref="B381:E381"/>
    <mergeCell ref="B364:F364"/>
    <mergeCell ref="G228:G229"/>
    <mergeCell ref="H228:H229"/>
    <mergeCell ref="I228:I229"/>
    <mergeCell ref="B230:F230"/>
    <mergeCell ref="G272:G273"/>
    <mergeCell ref="H272:H273"/>
    <mergeCell ref="I272:I273"/>
    <mergeCell ref="B340:E340"/>
    <mergeCell ref="B343:E343"/>
    <mergeCell ref="B256:E256"/>
    <mergeCell ref="B260:E260"/>
    <mergeCell ref="B299:E299"/>
    <mergeCell ref="B302:E302"/>
    <mergeCell ref="B305:E305"/>
    <mergeCell ref="B335:E335"/>
    <mergeCell ref="B264:E264"/>
    <mergeCell ref="B293:E293"/>
    <mergeCell ref="B296:E296"/>
    <mergeCell ref="B274:F274"/>
    <mergeCell ref="G406:G407"/>
    <mergeCell ref="H406:H407"/>
    <mergeCell ref="I406:I407"/>
    <mergeCell ref="B408:F408"/>
    <mergeCell ref="G317:G318"/>
    <mergeCell ref="H317:H318"/>
    <mergeCell ref="I317:I318"/>
    <mergeCell ref="B319:F319"/>
    <mergeCell ref="G362:G363"/>
    <mergeCell ref="H362:H363"/>
    <mergeCell ref="I362:I363"/>
    <mergeCell ref="B345:E345"/>
    <mergeCell ref="B348:E348"/>
    <mergeCell ref="B351:E351"/>
    <mergeCell ref="B354:E35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landscape" horizontalDpi="360" verticalDpi="360" r:id="rId1"/>
  <headerFooter alignWithMargins="0">
    <oddFooter>&amp;P. oldal</oddFooter>
  </headerFooter>
  <rowBreaks count="13" manualBreakCount="13">
    <brk id="47" max="8" man="1"/>
    <brk id="93" max="8" man="1"/>
    <brk id="138" max="8" man="1"/>
    <brk id="183" max="8" man="1"/>
    <brk id="227" max="8" man="1"/>
    <brk id="271" max="8" man="1"/>
    <brk id="316" max="8" man="1"/>
    <brk id="361" max="8" man="1"/>
    <brk id="405" max="8" man="1"/>
    <brk id="443" max="8" man="1"/>
    <brk id="488" max="8" man="1"/>
    <brk id="532" max="8" man="1"/>
    <brk id="573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BMF BMO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Fábián Katalin</dc:creator>
  <cp:lastModifiedBy>Rozsa</cp:lastModifiedBy>
  <cp:lastPrinted>2013-02-27T10:00:43Z</cp:lastPrinted>
  <dcterms:created xsi:type="dcterms:W3CDTF">2003-02-19T10:43:04Z</dcterms:created>
  <dcterms:modified xsi:type="dcterms:W3CDTF">2013-03-11T11:43:31Z</dcterms:modified>
</cp:coreProperties>
</file>